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defaultThemeVersion="124226"/>
  <bookViews>
    <workbookView xWindow="30" yWindow="-105" windowWidth="14025" windowHeight="7965"/>
  </bookViews>
  <sheets>
    <sheet name="GISS" sheetId="9" r:id="rId1"/>
    <sheet name="Harmonia+R1" sheetId="14" state="hidden" r:id="rId2"/>
    <sheet name="Criteria lists ISEIA" sheetId="17" state="hidden" r:id="rId3"/>
    <sheet name="Result matrix" sheetId="26" state="hidden" r:id="rId4"/>
    <sheet name="Tabelle1" sheetId="27" r:id="rId5"/>
    <sheet name="Tabelle2" sheetId="28" r:id="rId6"/>
  </sheets>
  <definedNames>
    <definedName name="BINPAS_abundance">#REF!</definedName>
    <definedName name="BINPAS_confidence">#REF!</definedName>
    <definedName name="BINPAS_distr">#REF!</definedName>
    <definedName name="BINPAS_environment">#REF!</definedName>
    <definedName name="BINPAS_impecos">#REF!</definedName>
    <definedName name="BINPAS_imphabitat">#REF!</definedName>
    <definedName name="BINPAS_impnative">#REF!</definedName>
    <definedName name="BINPAS_type">#REF!</definedName>
    <definedName name="EPPO_Impact">#REF!</definedName>
    <definedName name="MyList_1">#REF!</definedName>
    <definedName name="MyList_10">#REF!</definedName>
    <definedName name="MyList_11">#REF!</definedName>
    <definedName name="MyList_12">#REF!</definedName>
    <definedName name="MyList_2">#REF!</definedName>
    <definedName name="MyList_3">#REF!</definedName>
    <definedName name="MyList_4">#REF!</definedName>
    <definedName name="MyList_5">#REF!</definedName>
    <definedName name="MyList_6">#REF!</definedName>
    <definedName name="MyList_7">#REF!</definedName>
    <definedName name="MyList_8">#REF!</definedName>
    <definedName name="MyList_9">#REF!</definedName>
  </definedNames>
  <calcPr calcId="145621"/>
</workbook>
</file>

<file path=xl/calcChain.xml><?xml version="1.0" encoding="utf-8"?>
<calcChain xmlns="http://schemas.openxmlformats.org/spreadsheetml/2006/main">
  <c r="C471" i="9" l="1"/>
  <c r="D471" i="9" s="1"/>
  <c r="C470" i="9"/>
  <c r="D470" i="9" s="1"/>
  <c r="C469" i="9"/>
  <c r="D469" i="9" s="1"/>
  <c r="C468" i="9"/>
  <c r="D468" i="9" s="1"/>
  <c r="C467" i="9"/>
  <c r="D467" i="9" s="1"/>
  <c r="C466" i="9"/>
  <c r="D466" i="9" s="1"/>
  <c r="C465" i="9"/>
  <c r="D465" i="9" s="1"/>
  <c r="C464" i="9"/>
  <c r="D464" i="9" s="1"/>
  <c r="C463" i="9"/>
  <c r="D463" i="9" s="1"/>
  <c r="C462" i="9"/>
  <c r="D462" i="9" s="1"/>
  <c r="C461" i="9"/>
  <c r="D461" i="9" s="1"/>
  <c r="C460" i="9"/>
  <c r="D460" i="9" s="1"/>
  <c r="E462" i="9"/>
  <c r="E461" i="9"/>
  <c r="B477" i="9" l="1"/>
  <c r="B478" i="9"/>
  <c r="F19" i="17" l="1"/>
  <c r="F16" i="17"/>
  <c r="O19" i="17"/>
  <c r="N19" i="17"/>
  <c r="M19" i="17"/>
  <c r="L19" i="17"/>
  <c r="K19" i="17"/>
  <c r="J19" i="17"/>
  <c r="I19" i="17"/>
  <c r="H19" i="17"/>
  <c r="G19" i="17"/>
  <c r="O18" i="17"/>
  <c r="N18" i="17"/>
  <c r="M18" i="17"/>
  <c r="L18" i="17"/>
  <c r="K18" i="17"/>
  <c r="J18" i="17"/>
  <c r="I18" i="17"/>
  <c r="H18" i="17"/>
  <c r="G18" i="17"/>
  <c r="F18" i="17"/>
  <c r="O17" i="17"/>
  <c r="N17" i="17"/>
  <c r="M17" i="17"/>
  <c r="L17" i="17"/>
  <c r="K17" i="17"/>
  <c r="J17" i="17"/>
  <c r="I17" i="17"/>
  <c r="H17" i="17"/>
  <c r="G17" i="17"/>
  <c r="F17" i="17"/>
  <c r="O16" i="17"/>
  <c r="N16" i="17"/>
  <c r="M16" i="17"/>
  <c r="L16" i="17"/>
  <c r="K16" i="17"/>
  <c r="J16" i="17"/>
  <c r="I16" i="17"/>
  <c r="H16" i="17"/>
  <c r="G16" i="17"/>
  <c r="O15" i="17"/>
  <c r="N15" i="17"/>
  <c r="M15" i="17"/>
  <c r="L15" i="17"/>
  <c r="K15" i="17"/>
  <c r="J15" i="17"/>
  <c r="I15" i="17"/>
  <c r="H15" i="17"/>
  <c r="G15" i="17"/>
  <c r="F15" i="17"/>
  <c r="AV35" i="14"/>
  <c r="AZ35" i="14" s="1"/>
  <c r="BA35" i="14" s="1"/>
  <c r="AU35" i="14"/>
  <c r="AW35" i="14" s="1"/>
  <c r="AX35" i="14" s="1"/>
  <c r="AM35" i="14"/>
  <c r="AQ35" i="14" s="1"/>
  <c r="AR35" i="14" s="1"/>
  <c r="AL35" i="14"/>
  <c r="AN35" i="14" s="1"/>
  <c r="AO35" i="14" s="1"/>
  <c r="AD35" i="14"/>
  <c r="AH35" i="14" s="1"/>
  <c r="AI35" i="14" s="1"/>
  <c r="AC35" i="14"/>
  <c r="AE35" i="14" s="1"/>
  <c r="AF35" i="14" s="1"/>
  <c r="U35" i="14"/>
  <c r="Y35" i="14" s="1"/>
  <c r="Z35" i="14" s="1"/>
  <c r="T35" i="14"/>
  <c r="V35" i="14" s="1"/>
  <c r="W35" i="14" s="1"/>
  <c r="L35" i="14"/>
  <c r="P35" i="14" s="1"/>
  <c r="Q35" i="14" s="1"/>
  <c r="K35" i="14"/>
  <c r="M35" i="14" s="1"/>
  <c r="N35" i="14" s="1"/>
  <c r="AV34" i="14"/>
  <c r="AZ34" i="14" s="1"/>
  <c r="BA34" i="14" s="1"/>
  <c r="AU34" i="14"/>
  <c r="AW34" i="14" s="1"/>
  <c r="AX34" i="14" s="1"/>
  <c r="AM34" i="14"/>
  <c r="AQ34" i="14" s="1"/>
  <c r="AR34" i="14" s="1"/>
  <c r="AL34" i="14"/>
  <c r="AN34" i="14" s="1"/>
  <c r="AO34" i="14" s="1"/>
  <c r="AD34" i="14"/>
  <c r="AH34" i="14" s="1"/>
  <c r="AI34" i="14" s="1"/>
  <c r="AC34" i="14"/>
  <c r="AE34" i="14" s="1"/>
  <c r="AF34" i="14" s="1"/>
  <c r="U34" i="14"/>
  <c r="Y34" i="14" s="1"/>
  <c r="Z34" i="14" s="1"/>
  <c r="T34" i="14"/>
  <c r="V34" i="14" s="1"/>
  <c r="W34" i="14" s="1"/>
  <c r="L34" i="14"/>
  <c r="P34" i="14" s="1"/>
  <c r="Q34" i="14" s="1"/>
  <c r="K34" i="14"/>
  <c r="M34" i="14" s="1"/>
  <c r="N34" i="14" s="1"/>
  <c r="AV33" i="14"/>
  <c r="AZ33" i="14" s="1"/>
  <c r="BA33" i="14" s="1"/>
  <c r="AU33" i="14"/>
  <c r="AW33" i="14" s="1"/>
  <c r="AX33" i="14" s="1"/>
  <c r="AM33" i="14"/>
  <c r="AQ33" i="14" s="1"/>
  <c r="AR33" i="14" s="1"/>
  <c r="AL33" i="14"/>
  <c r="AN33" i="14" s="1"/>
  <c r="AO33" i="14" s="1"/>
  <c r="AP33" i="14" s="1"/>
  <c r="AD33" i="14"/>
  <c r="AH33" i="14" s="1"/>
  <c r="AI33" i="14" s="1"/>
  <c r="AC33" i="14"/>
  <c r="AE33" i="14" s="1"/>
  <c r="AF33" i="14" s="1"/>
  <c r="AG33" i="14" s="1"/>
  <c r="U33" i="14"/>
  <c r="Y33" i="14" s="1"/>
  <c r="Z33" i="14" s="1"/>
  <c r="T33" i="14"/>
  <c r="V33" i="14" s="1"/>
  <c r="W33" i="14" s="1"/>
  <c r="L33" i="14"/>
  <c r="P33" i="14" s="1"/>
  <c r="Q33" i="14" s="1"/>
  <c r="K33" i="14"/>
  <c r="M33" i="14" s="1"/>
  <c r="N33" i="14" s="1"/>
  <c r="AV32" i="14"/>
  <c r="AZ32" i="14" s="1"/>
  <c r="BA32" i="14" s="1"/>
  <c r="AU32" i="14"/>
  <c r="AW32" i="14" s="1"/>
  <c r="AX32" i="14" s="1"/>
  <c r="AY32" i="14" s="1"/>
  <c r="AM32" i="14"/>
  <c r="AQ32" i="14" s="1"/>
  <c r="AR32" i="14" s="1"/>
  <c r="AL32" i="14"/>
  <c r="AN32" i="14" s="1"/>
  <c r="AO32" i="14" s="1"/>
  <c r="AP32" i="14" s="1"/>
  <c r="AD32" i="14"/>
  <c r="AH32" i="14" s="1"/>
  <c r="AI32" i="14" s="1"/>
  <c r="AC32" i="14"/>
  <c r="AE32" i="14" s="1"/>
  <c r="AF32" i="14" s="1"/>
  <c r="AG32" i="14" s="1"/>
  <c r="U32" i="14"/>
  <c r="Y32" i="14" s="1"/>
  <c r="Z32" i="14" s="1"/>
  <c r="T32" i="14"/>
  <c r="V32" i="14" s="1"/>
  <c r="W32" i="14" s="1"/>
  <c r="X32" i="14" s="1"/>
  <c r="L32" i="14"/>
  <c r="P32" i="14" s="1"/>
  <c r="Q32" i="14" s="1"/>
  <c r="K32" i="14"/>
  <c r="M32" i="14" s="1"/>
  <c r="N32" i="14" s="1"/>
  <c r="O32" i="14" s="1"/>
  <c r="AV31" i="14"/>
  <c r="AZ31" i="14" s="1"/>
  <c r="BA31" i="14" s="1"/>
  <c r="AU31" i="14"/>
  <c r="AW31" i="14" s="1"/>
  <c r="AX31" i="14" s="1"/>
  <c r="AY31" i="14" s="1"/>
  <c r="AM31" i="14"/>
  <c r="AQ31" i="14" s="1"/>
  <c r="AR31" i="14" s="1"/>
  <c r="AL31" i="14"/>
  <c r="AN31" i="14" s="1"/>
  <c r="AO31" i="14" s="1"/>
  <c r="AD31" i="14"/>
  <c r="AH31" i="14" s="1"/>
  <c r="AI31" i="14" s="1"/>
  <c r="AC31" i="14"/>
  <c r="AE31" i="14" s="1"/>
  <c r="AF31" i="14" s="1"/>
  <c r="AG31" i="14" s="1"/>
  <c r="U31" i="14"/>
  <c r="Y31" i="14" s="1"/>
  <c r="Z31" i="14" s="1"/>
  <c r="T31" i="14"/>
  <c r="V31" i="14" s="1"/>
  <c r="W31" i="14" s="1"/>
  <c r="X31" i="14" s="1"/>
  <c r="L31" i="14"/>
  <c r="P31" i="14" s="1"/>
  <c r="Q31" i="14" s="1"/>
  <c r="K31" i="14"/>
  <c r="AV30" i="14"/>
  <c r="AZ30" i="14" s="1"/>
  <c r="BA30" i="14" s="1"/>
  <c r="AU30" i="14"/>
  <c r="AW30" i="14" s="1"/>
  <c r="AX30" i="14" s="1"/>
  <c r="AY30" i="14" s="1"/>
  <c r="AM30" i="14"/>
  <c r="AQ30" i="14" s="1"/>
  <c r="AR30" i="14" s="1"/>
  <c r="AL30" i="14"/>
  <c r="AD30" i="14"/>
  <c r="AH30" i="14" s="1"/>
  <c r="AI30" i="14" s="1"/>
  <c r="AC30" i="14"/>
  <c r="AE30" i="14" s="1"/>
  <c r="AF30" i="14" s="1"/>
  <c r="U30" i="14"/>
  <c r="Y30" i="14" s="1"/>
  <c r="Z30" i="14" s="1"/>
  <c r="T30" i="14"/>
  <c r="V30" i="14" s="1"/>
  <c r="W30" i="14" s="1"/>
  <c r="X30" i="14" s="1"/>
  <c r="L30" i="14"/>
  <c r="P30" i="14" s="1"/>
  <c r="Q30" i="14" s="1"/>
  <c r="K30" i="14"/>
  <c r="M30" i="14" s="1"/>
  <c r="N30" i="14" s="1"/>
  <c r="O30" i="14" s="1"/>
  <c r="AV29" i="14"/>
  <c r="AZ29" i="14" s="1"/>
  <c r="BA29" i="14" s="1"/>
  <c r="AU29" i="14"/>
  <c r="AW29" i="14" s="1"/>
  <c r="AX29" i="14" s="1"/>
  <c r="AY29" i="14" s="1"/>
  <c r="AM29" i="14"/>
  <c r="AQ29" i="14" s="1"/>
  <c r="AR29" i="14" s="1"/>
  <c r="AL29" i="14"/>
  <c r="AN29" i="14" s="1"/>
  <c r="AO29" i="14" s="1"/>
  <c r="AD29" i="14"/>
  <c r="AH29" i="14" s="1"/>
  <c r="AI29" i="14" s="1"/>
  <c r="AC29" i="14"/>
  <c r="AE29" i="14" s="1"/>
  <c r="AF29" i="14" s="1"/>
  <c r="AG29" i="14" s="1"/>
  <c r="U29" i="14"/>
  <c r="Y29" i="14" s="1"/>
  <c r="Z29" i="14" s="1"/>
  <c r="T29" i="14"/>
  <c r="V29" i="14" s="1"/>
  <c r="W29" i="14" s="1"/>
  <c r="X29" i="14" s="1"/>
  <c r="L29" i="14"/>
  <c r="P29" i="14" s="1"/>
  <c r="Q29" i="14" s="1"/>
  <c r="K29" i="14"/>
  <c r="M29" i="14" s="1"/>
  <c r="N29" i="14" s="1"/>
  <c r="AV28" i="14"/>
  <c r="AZ28" i="14" s="1"/>
  <c r="BA28" i="14" s="1"/>
  <c r="AU28" i="14"/>
  <c r="AW28" i="14" s="1"/>
  <c r="AX28" i="14" s="1"/>
  <c r="AM28" i="14"/>
  <c r="AQ28" i="14" s="1"/>
  <c r="AR28" i="14" s="1"/>
  <c r="AL28" i="14"/>
  <c r="AN28" i="14" s="1"/>
  <c r="AO28" i="14" s="1"/>
  <c r="AP28" i="14" s="1"/>
  <c r="AD28" i="14"/>
  <c r="AH28" i="14" s="1"/>
  <c r="AI28" i="14" s="1"/>
  <c r="AC28" i="14"/>
  <c r="AE28" i="14" s="1"/>
  <c r="AF28" i="14" s="1"/>
  <c r="AG28" i="14" s="1"/>
  <c r="U28" i="14"/>
  <c r="Y28" i="14" s="1"/>
  <c r="Z28" i="14" s="1"/>
  <c r="T28" i="14"/>
  <c r="V28" i="14" s="1"/>
  <c r="W28" i="14" s="1"/>
  <c r="X28" i="14" s="1"/>
  <c r="L28" i="14"/>
  <c r="P28" i="14" s="1"/>
  <c r="Q28" i="14" s="1"/>
  <c r="K28" i="14"/>
  <c r="M28" i="14" s="1"/>
  <c r="N28" i="14" s="1"/>
  <c r="O28" i="14" s="1"/>
  <c r="AV27" i="14"/>
  <c r="AZ27" i="14" s="1"/>
  <c r="BA27" i="14" s="1"/>
  <c r="AU27" i="14"/>
  <c r="AW27" i="14" s="1"/>
  <c r="AX27" i="14" s="1"/>
  <c r="AM27" i="14"/>
  <c r="AQ27" i="14" s="1"/>
  <c r="AR27" i="14" s="1"/>
  <c r="AL27" i="14"/>
  <c r="AN27" i="14" s="1"/>
  <c r="AO27" i="14" s="1"/>
  <c r="AP27" i="14" s="1"/>
  <c r="AD27" i="14"/>
  <c r="AH27" i="14" s="1"/>
  <c r="AI27" i="14" s="1"/>
  <c r="AC27" i="14"/>
  <c r="AE27" i="14" s="1"/>
  <c r="AF27" i="14" s="1"/>
  <c r="U27" i="14"/>
  <c r="Y27" i="14" s="1"/>
  <c r="Z27" i="14" s="1"/>
  <c r="T27" i="14"/>
  <c r="V27" i="14" s="1"/>
  <c r="W27" i="14" s="1"/>
  <c r="X27" i="14" s="1"/>
  <c r="L27" i="14"/>
  <c r="P27" i="14" s="1"/>
  <c r="Q27" i="14" s="1"/>
  <c r="K27" i="14"/>
  <c r="AV26" i="14"/>
  <c r="AZ26" i="14" s="1"/>
  <c r="BA26" i="14" s="1"/>
  <c r="AU26" i="14"/>
  <c r="AW26" i="14" s="1"/>
  <c r="AX26" i="14" s="1"/>
  <c r="AY26" i="14" s="1"/>
  <c r="AM26" i="14"/>
  <c r="AQ26" i="14" s="1"/>
  <c r="AR26" i="14" s="1"/>
  <c r="AL26" i="14"/>
  <c r="AD26" i="14"/>
  <c r="AH26" i="14" s="1"/>
  <c r="AI26" i="14" s="1"/>
  <c r="AC26" i="14"/>
  <c r="U26" i="14"/>
  <c r="Y26" i="14" s="1"/>
  <c r="Z26" i="14" s="1"/>
  <c r="T26" i="14"/>
  <c r="V26" i="14" s="1"/>
  <c r="W26" i="14" s="1"/>
  <c r="X26" i="14" s="1"/>
  <c r="L26" i="14"/>
  <c r="P26" i="14" s="1"/>
  <c r="Q26" i="14" s="1"/>
  <c r="K26" i="14"/>
  <c r="M26" i="14" s="1"/>
  <c r="N26" i="14" s="1"/>
  <c r="O26" i="14" s="1"/>
  <c r="AV25" i="14"/>
  <c r="AZ25" i="14" s="1"/>
  <c r="BA25" i="14" s="1"/>
  <c r="AU25" i="14"/>
  <c r="AW25" i="14" s="1"/>
  <c r="AX25" i="14" s="1"/>
  <c r="AY25" i="14" s="1"/>
  <c r="AM25" i="14"/>
  <c r="AQ25" i="14" s="1"/>
  <c r="AR25" i="14" s="1"/>
  <c r="AL25" i="14"/>
  <c r="AN25" i="14" s="1"/>
  <c r="AO25" i="14" s="1"/>
  <c r="AP25" i="14" s="1"/>
  <c r="AD25" i="14"/>
  <c r="AH25" i="14" s="1"/>
  <c r="AI25" i="14" s="1"/>
  <c r="AC25" i="14"/>
  <c r="AE25" i="14" s="1"/>
  <c r="AF25" i="14" s="1"/>
  <c r="U25" i="14"/>
  <c r="Y25" i="14" s="1"/>
  <c r="Z25" i="14" s="1"/>
  <c r="T25" i="14"/>
  <c r="V25" i="14" s="1"/>
  <c r="W25" i="14" s="1"/>
  <c r="X25" i="14" s="1"/>
  <c r="L25" i="14"/>
  <c r="P25" i="14" s="1"/>
  <c r="Q25" i="14" s="1"/>
  <c r="K25" i="14"/>
  <c r="M25" i="14" s="1"/>
  <c r="N25" i="14" s="1"/>
  <c r="AV24" i="14"/>
  <c r="AZ24" i="14" s="1"/>
  <c r="BA24" i="14" s="1"/>
  <c r="AU24" i="14"/>
  <c r="AW24" i="14" s="1"/>
  <c r="AX24" i="14" s="1"/>
  <c r="AY24" i="14" s="1"/>
  <c r="AM24" i="14"/>
  <c r="AQ24" i="14" s="1"/>
  <c r="AR24" i="14" s="1"/>
  <c r="AL24" i="14"/>
  <c r="AN24" i="14" s="1"/>
  <c r="AO24" i="14" s="1"/>
  <c r="AD24" i="14"/>
  <c r="AH24" i="14" s="1"/>
  <c r="AI24" i="14" s="1"/>
  <c r="AC24" i="14"/>
  <c r="AE24" i="14" s="1"/>
  <c r="AF24" i="14" s="1"/>
  <c r="AG24" i="14" s="1"/>
  <c r="U24" i="14"/>
  <c r="Y24" i="14" s="1"/>
  <c r="Z24" i="14" s="1"/>
  <c r="T24" i="14"/>
  <c r="L24" i="14"/>
  <c r="P24" i="14" s="1"/>
  <c r="Q24" i="14" s="1"/>
  <c r="K24" i="14"/>
  <c r="M24" i="14" s="1"/>
  <c r="N24" i="14" s="1"/>
  <c r="O24" i="14" s="1"/>
  <c r="AV23" i="14"/>
  <c r="AZ23" i="14" s="1"/>
  <c r="BA23" i="14" s="1"/>
  <c r="AU23" i="14"/>
  <c r="AW23" i="14" s="1"/>
  <c r="AX23" i="14" s="1"/>
  <c r="AY23" i="14" s="1"/>
  <c r="AM23" i="14"/>
  <c r="AQ23" i="14" s="1"/>
  <c r="AR23" i="14" s="1"/>
  <c r="AL23" i="14"/>
  <c r="AN23" i="14" s="1"/>
  <c r="AO23" i="14" s="1"/>
  <c r="AP23" i="14" s="1"/>
  <c r="AD23" i="14"/>
  <c r="AH23" i="14" s="1"/>
  <c r="AI23" i="14" s="1"/>
  <c r="AC23" i="14"/>
  <c r="AE23" i="14" s="1"/>
  <c r="AF23" i="14" s="1"/>
  <c r="AG23" i="14" s="1"/>
  <c r="U23" i="14"/>
  <c r="Y23" i="14" s="1"/>
  <c r="Z23" i="14" s="1"/>
  <c r="T23" i="14"/>
  <c r="V23" i="14" s="1"/>
  <c r="W23" i="14" s="1"/>
  <c r="X23" i="14" s="1"/>
  <c r="L23" i="14"/>
  <c r="P23" i="14" s="1"/>
  <c r="Q23" i="14" s="1"/>
  <c r="K23" i="14"/>
  <c r="M23" i="14" s="1"/>
  <c r="N23" i="14" s="1"/>
  <c r="O23" i="14" s="1"/>
  <c r="AV22" i="14"/>
  <c r="AZ22" i="14" s="1"/>
  <c r="BA22" i="14" s="1"/>
  <c r="AU22" i="14"/>
  <c r="AW22" i="14" s="1"/>
  <c r="AX22" i="14" s="1"/>
  <c r="AY22" i="14" s="1"/>
  <c r="AM22" i="14"/>
  <c r="AQ22" i="14" s="1"/>
  <c r="AR22" i="14" s="1"/>
  <c r="AL22" i="14"/>
  <c r="AN22" i="14" s="1"/>
  <c r="AO22" i="14" s="1"/>
  <c r="AP22" i="14" s="1"/>
  <c r="AD22" i="14"/>
  <c r="AH22" i="14" s="1"/>
  <c r="AI22" i="14" s="1"/>
  <c r="AC22" i="14"/>
  <c r="AE22" i="14" s="1"/>
  <c r="AF22" i="14" s="1"/>
  <c r="AG22" i="14" s="1"/>
  <c r="U22" i="14"/>
  <c r="Y22" i="14" s="1"/>
  <c r="Z22" i="14" s="1"/>
  <c r="T22" i="14"/>
  <c r="V22" i="14" s="1"/>
  <c r="W22" i="14" s="1"/>
  <c r="X22" i="14" s="1"/>
  <c r="L22" i="14"/>
  <c r="P22" i="14" s="1"/>
  <c r="Q22" i="14" s="1"/>
  <c r="K22" i="14"/>
  <c r="M22" i="14" s="1"/>
  <c r="N22" i="14" s="1"/>
  <c r="O22" i="14" s="1"/>
  <c r="AV21" i="14"/>
  <c r="AZ21" i="14" s="1"/>
  <c r="BA21" i="14" s="1"/>
  <c r="AU21" i="14"/>
  <c r="AW21" i="14" s="1"/>
  <c r="AX21" i="14" s="1"/>
  <c r="AY21" i="14" s="1"/>
  <c r="AM21" i="14"/>
  <c r="AQ21" i="14" s="1"/>
  <c r="AR21" i="14" s="1"/>
  <c r="AL21" i="14"/>
  <c r="AD21" i="14"/>
  <c r="AH21" i="14" s="1"/>
  <c r="AI21" i="14" s="1"/>
  <c r="AC21" i="14"/>
  <c r="AE21" i="14" s="1"/>
  <c r="AF21" i="14" s="1"/>
  <c r="AG21" i="14" s="1"/>
  <c r="U21" i="14"/>
  <c r="Y21" i="14" s="1"/>
  <c r="Z21" i="14" s="1"/>
  <c r="T21" i="14"/>
  <c r="V21" i="14" s="1"/>
  <c r="W21" i="14" s="1"/>
  <c r="X21" i="14" s="1"/>
  <c r="L21" i="14"/>
  <c r="P21" i="14" s="1"/>
  <c r="Q21" i="14" s="1"/>
  <c r="K21" i="14"/>
  <c r="M21" i="14" s="1"/>
  <c r="N21" i="14" s="1"/>
  <c r="O21" i="14" s="1"/>
  <c r="AV20" i="14"/>
  <c r="AZ20" i="14" s="1"/>
  <c r="BA20" i="14" s="1"/>
  <c r="AU20" i="14"/>
  <c r="AW20" i="14" s="1"/>
  <c r="AX20" i="14" s="1"/>
  <c r="AY20" i="14" s="1"/>
  <c r="AM20" i="14"/>
  <c r="AQ20" i="14" s="1"/>
  <c r="AR20" i="14" s="1"/>
  <c r="AL20" i="14"/>
  <c r="AN20" i="14" s="1"/>
  <c r="AO20" i="14" s="1"/>
  <c r="AP20" i="14" s="1"/>
  <c r="AD20" i="14"/>
  <c r="AH20" i="14" s="1"/>
  <c r="AI20" i="14" s="1"/>
  <c r="AC20" i="14"/>
  <c r="AE20" i="14" s="1"/>
  <c r="AF20" i="14" s="1"/>
  <c r="AG20" i="14" s="1"/>
  <c r="U20" i="14"/>
  <c r="Y20" i="14" s="1"/>
  <c r="Z20" i="14" s="1"/>
  <c r="T20" i="14"/>
  <c r="V20" i="14" s="1"/>
  <c r="W20" i="14" s="1"/>
  <c r="X20" i="14" s="1"/>
  <c r="L20" i="14"/>
  <c r="P20" i="14" s="1"/>
  <c r="Q20" i="14" s="1"/>
  <c r="K20" i="14"/>
  <c r="M20" i="14" s="1"/>
  <c r="N20" i="14" s="1"/>
  <c r="AV19" i="14"/>
  <c r="AZ19" i="14" s="1"/>
  <c r="BA19" i="14" s="1"/>
  <c r="AU19" i="14"/>
  <c r="AW19" i="14" s="1"/>
  <c r="AX19" i="14" s="1"/>
  <c r="AM19" i="14"/>
  <c r="AQ19" i="14" s="1"/>
  <c r="AR19" i="14" s="1"/>
  <c r="AL19" i="14"/>
  <c r="AN19" i="14" s="1"/>
  <c r="AO19" i="14" s="1"/>
  <c r="AP19" i="14" s="1"/>
  <c r="AD19" i="14"/>
  <c r="AH19" i="14" s="1"/>
  <c r="AI19" i="14" s="1"/>
  <c r="AC19" i="14"/>
  <c r="AE19" i="14" s="1"/>
  <c r="AF19" i="14" s="1"/>
  <c r="U19" i="14"/>
  <c r="Y19" i="14" s="1"/>
  <c r="Z19" i="14" s="1"/>
  <c r="T19" i="14"/>
  <c r="V19" i="14" s="1"/>
  <c r="W19" i="14" s="1"/>
  <c r="L19" i="14"/>
  <c r="P19" i="14" s="1"/>
  <c r="Q19" i="14" s="1"/>
  <c r="K19" i="14"/>
  <c r="M19" i="14" s="1"/>
  <c r="N19" i="14" s="1"/>
  <c r="AV18" i="14"/>
  <c r="AZ18" i="14" s="1"/>
  <c r="BA18" i="14" s="1"/>
  <c r="AU18" i="14"/>
  <c r="AW18" i="14" s="1"/>
  <c r="AX18" i="14" s="1"/>
  <c r="AY18" i="14" s="1"/>
  <c r="AM18" i="14"/>
  <c r="AQ18" i="14" s="1"/>
  <c r="AR18" i="14" s="1"/>
  <c r="AL18" i="14"/>
  <c r="AD18" i="14"/>
  <c r="AH18" i="14" s="1"/>
  <c r="AI18" i="14" s="1"/>
  <c r="AC18" i="14"/>
  <c r="AE18" i="14" s="1"/>
  <c r="AF18" i="14" s="1"/>
  <c r="U18" i="14"/>
  <c r="Y18" i="14" s="1"/>
  <c r="Z18" i="14" s="1"/>
  <c r="T18" i="14"/>
  <c r="V18" i="14" s="1"/>
  <c r="W18" i="14" s="1"/>
  <c r="L18" i="14"/>
  <c r="P18" i="14" s="1"/>
  <c r="Q18" i="14" s="1"/>
  <c r="K18" i="14"/>
  <c r="M18" i="14" s="1"/>
  <c r="N18" i="14" s="1"/>
  <c r="AV17" i="14"/>
  <c r="AZ17" i="14" s="1"/>
  <c r="BA17" i="14" s="1"/>
  <c r="AU17" i="14"/>
  <c r="AW17" i="14" s="1"/>
  <c r="AX17" i="14" s="1"/>
  <c r="AY17" i="14" s="1"/>
  <c r="AM17" i="14"/>
  <c r="AQ17" i="14" s="1"/>
  <c r="AR17" i="14" s="1"/>
  <c r="AL17" i="14"/>
  <c r="AN17" i="14" s="1"/>
  <c r="AO17" i="14" s="1"/>
  <c r="AD17" i="14"/>
  <c r="AH17" i="14" s="1"/>
  <c r="AI17" i="14" s="1"/>
  <c r="AC17" i="14"/>
  <c r="AE17" i="14" s="1"/>
  <c r="AF17" i="14" s="1"/>
  <c r="U17" i="14"/>
  <c r="Y17" i="14" s="1"/>
  <c r="Z17" i="14" s="1"/>
  <c r="T17" i="14"/>
  <c r="V17" i="14" s="1"/>
  <c r="W17" i="14" s="1"/>
  <c r="K17" i="14"/>
  <c r="M17" i="14" s="1"/>
  <c r="N17" i="14" s="1"/>
  <c r="AV16" i="14"/>
  <c r="AZ16" i="14" s="1"/>
  <c r="BA16" i="14" s="1"/>
  <c r="AU16" i="14"/>
  <c r="AW16" i="14" s="1"/>
  <c r="AX16" i="14" s="1"/>
  <c r="AM16" i="14"/>
  <c r="AQ16" i="14" s="1"/>
  <c r="AR16" i="14" s="1"/>
  <c r="AL16" i="14"/>
  <c r="AN16" i="14" s="1"/>
  <c r="AO16" i="14" s="1"/>
  <c r="AD16" i="14"/>
  <c r="AH16" i="14" s="1"/>
  <c r="AI16" i="14" s="1"/>
  <c r="AC16" i="14"/>
  <c r="AE16" i="14" s="1"/>
  <c r="AF16" i="14" s="1"/>
  <c r="AG16" i="14" s="1"/>
  <c r="AV9" i="14"/>
  <c r="AZ9" i="14" s="1"/>
  <c r="BA9" i="14" s="1"/>
  <c r="BB9" i="14" s="1"/>
  <c r="AM9" i="14"/>
  <c r="AQ9" i="14" s="1"/>
  <c r="AR9" i="14" s="1"/>
  <c r="AS9" i="14" s="1"/>
  <c r="AD9" i="14"/>
  <c r="AH9" i="14" s="1"/>
  <c r="AI9" i="14" s="1"/>
  <c r="AJ9" i="14" s="1"/>
  <c r="U9" i="14"/>
  <c r="Y9" i="14" s="1"/>
  <c r="Z9" i="14" s="1"/>
  <c r="AA9" i="14" s="1"/>
  <c r="AU4" i="14"/>
  <c r="AL4" i="14"/>
  <c r="AC4" i="14"/>
  <c r="T4" i="14"/>
  <c r="K4" i="14"/>
  <c r="U16" i="14"/>
  <c r="Y16" i="14" s="1"/>
  <c r="Z16" i="14" s="1"/>
  <c r="T16" i="14"/>
  <c r="V16" i="14" s="1"/>
  <c r="W16" i="14" s="1"/>
  <c r="X16" i="14" s="1"/>
  <c r="L16" i="14"/>
  <c r="P16" i="14" s="1"/>
  <c r="Q16" i="14" s="1"/>
  <c r="L17" i="14"/>
  <c r="P17" i="14" s="1"/>
  <c r="Q17" i="14" s="1"/>
  <c r="K16" i="14"/>
  <c r="M16" i="14" s="1"/>
  <c r="N16" i="14" s="1"/>
  <c r="L9" i="14"/>
  <c r="P9" i="14" s="1"/>
  <c r="Q9" i="14" s="1"/>
  <c r="R9" i="14" s="1"/>
  <c r="AE26" i="14"/>
  <c r="AF26" i="14" s="1"/>
  <c r="AG26" i="14" s="1"/>
  <c r="AN21" i="14"/>
  <c r="AO21" i="14" s="1"/>
  <c r="AP21" i="14" s="1"/>
  <c r="AY28" i="14" l="1"/>
  <c r="G20" i="17"/>
  <c r="G21" i="17" s="1"/>
  <c r="K20" i="17"/>
  <c r="K21" i="17" s="1"/>
  <c r="O20" i="17"/>
  <c r="O21" i="17" s="1"/>
  <c r="J20" i="17"/>
  <c r="J21" i="17" s="1"/>
  <c r="I20" i="17"/>
  <c r="I21" i="17" s="1"/>
  <c r="M20" i="17"/>
  <c r="M21" i="17" s="1"/>
  <c r="N20" i="17"/>
  <c r="N21" i="17" s="1"/>
  <c r="F20" i="17"/>
  <c r="F21" i="17" s="1"/>
  <c r="H20" i="17"/>
  <c r="H21" i="17" s="1"/>
  <c r="L20" i="17"/>
  <c r="L21" i="17" s="1"/>
  <c r="AN30" i="14"/>
  <c r="AO30" i="14" s="1"/>
  <c r="AP30" i="14" s="1"/>
  <c r="V24" i="14"/>
  <c r="W24" i="14" s="1"/>
  <c r="X24" i="14" s="1"/>
  <c r="M31" i="14"/>
  <c r="N31" i="14" s="1"/>
  <c r="O31" i="14" s="1"/>
  <c r="AP24" i="14"/>
  <c r="O25" i="14"/>
  <c r="M27" i="14"/>
  <c r="N27" i="14" s="1"/>
  <c r="O27" i="14" s="1"/>
  <c r="O29" i="14"/>
  <c r="O33" i="14"/>
  <c r="AP29" i="14"/>
  <c r="AG30" i="14"/>
  <c r="AP31" i="14"/>
  <c r="X33" i="14"/>
  <c r="AY27" i="14"/>
  <c r="AN18" i="14"/>
  <c r="AO18" i="14" s="1"/>
  <c r="AP18" i="14" s="1"/>
  <c r="AN26" i="14"/>
  <c r="AO26" i="14" s="1"/>
  <c r="AP26" i="14" s="1"/>
  <c r="AG25" i="14"/>
  <c r="AG27" i="14"/>
  <c r="AG19" i="14"/>
  <c r="O16" i="14"/>
  <c r="AA17" i="14"/>
  <c r="R18" i="14"/>
  <c r="R17" i="14"/>
  <c r="AY16" i="14"/>
  <c r="AP17" i="14"/>
  <c r="AJ18" i="14"/>
  <c r="X19" i="14"/>
  <c r="O20" i="14"/>
  <c r="AP16" i="14"/>
  <c r="AG17" i="14"/>
  <c r="AA18" i="14"/>
  <c r="O19" i="14"/>
  <c r="AY19" i="14"/>
  <c r="AY33" i="14"/>
  <c r="O34" i="14"/>
  <c r="X34" i="14"/>
  <c r="AG34" i="14"/>
  <c r="AP34" i="14"/>
  <c r="AY34" i="14"/>
  <c r="O35" i="14"/>
  <c r="X35" i="14"/>
  <c r="AG35" i="14"/>
  <c r="AP35" i="14"/>
  <c r="AY35" i="14"/>
  <c r="O17" i="14"/>
  <c r="X17" i="14"/>
  <c r="O18" i="14"/>
  <c r="X18" i="14"/>
  <c r="AG18" i="14"/>
  <c r="R16" i="14"/>
  <c r="AA16" i="14"/>
  <c r="AJ16" i="14"/>
  <c r="AS16" i="14"/>
  <c r="BB16" i="14"/>
  <c r="AJ17" i="14"/>
  <c r="AS17" i="14"/>
  <c r="BB17" i="14"/>
  <c r="AS18" i="14"/>
  <c r="BB18" i="14"/>
  <c r="R19" i="14"/>
  <c r="AA19" i="14"/>
  <c r="AJ19" i="14"/>
  <c r="AS19" i="14"/>
  <c r="BB19" i="14"/>
  <c r="R20" i="14"/>
  <c r="AA20" i="14"/>
  <c r="AJ20" i="14"/>
  <c r="AS20" i="14"/>
  <c r="BB20" i="14"/>
  <c r="R21" i="14"/>
  <c r="AA21" i="14"/>
  <c r="AJ21" i="14"/>
  <c r="AS21" i="14"/>
  <c r="BB21" i="14"/>
  <c r="R22" i="14"/>
  <c r="AA22" i="14"/>
  <c r="AJ22" i="14"/>
  <c r="AS22" i="14"/>
  <c r="BB22" i="14"/>
  <c r="R23" i="14"/>
  <c r="AA23" i="14"/>
  <c r="AJ23" i="14"/>
  <c r="AS23" i="14"/>
  <c r="BB23" i="14"/>
  <c r="R24" i="14"/>
  <c r="AA24" i="14"/>
  <c r="AJ24" i="14"/>
  <c r="AS24" i="14"/>
  <c r="BB24" i="14"/>
  <c r="R25" i="14"/>
  <c r="AA25" i="14"/>
  <c r="AJ25" i="14"/>
  <c r="AS25" i="14"/>
  <c r="BB25" i="14"/>
  <c r="R26" i="14"/>
  <c r="AA26" i="14"/>
  <c r="AJ26" i="14"/>
  <c r="AS26" i="14"/>
  <c r="BB26" i="14"/>
  <c r="R27" i="14"/>
  <c r="AA27" i="14"/>
  <c r="AJ27" i="14"/>
  <c r="AS27" i="14"/>
  <c r="BB27" i="14"/>
  <c r="R28" i="14"/>
  <c r="AA28" i="14"/>
  <c r="AJ28" i="14"/>
  <c r="AS28" i="14"/>
  <c r="BB28" i="14"/>
  <c r="R29" i="14"/>
  <c r="AA29" i="14"/>
  <c r="AJ29" i="14"/>
  <c r="AS29" i="14"/>
  <c r="BB29" i="14"/>
  <c r="R30" i="14"/>
  <c r="AA30" i="14"/>
  <c r="AJ30" i="14"/>
  <c r="AS30" i="14"/>
  <c r="BB30" i="14"/>
  <c r="R31" i="14"/>
  <c r="AA31" i="14"/>
  <c r="AJ31" i="14"/>
  <c r="AS31" i="14"/>
  <c r="BB31" i="14"/>
  <c r="R32" i="14"/>
  <c r="AA32" i="14"/>
  <c r="AJ32" i="14"/>
  <c r="AS32" i="14"/>
  <c r="BB32" i="14"/>
  <c r="R33" i="14"/>
  <c r="AA33" i="14"/>
  <c r="AJ33" i="14"/>
  <c r="AS33" i="14"/>
  <c r="BB33" i="14"/>
  <c r="R34" i="14"/>
  <c r="AA34" i="14"/>
  <c r="AJ34" i="14"/>
  <c r="AS34" i="14"/>
  <c r="BB34" i="14"/>
  <c r="R35" i="14"/>
  <c r="AA35" i="14"/>
  <c r="AJ35" i="14"/>
  <c r="AS35" i="14"/>
  <c r="BB35" i="14"/>
  <c r="E471" i="9" l="1"/>
  <c r="E470" i="9"/>
  <c r="E469" i="9"/>
  <c r="E468" i="9"/>
  <c r="E467" i="9"/>
  <c r="E466" i="9"/>
  <c r="E465" i="9"/>
  <c r="E464" i="9"/>
  <c r="E463" i="9"/>
  <c r="E460" i="9"/>
  <c r="B483" i="9" l="1"/>
  <c r="B487" i="9"/>
  <c r="B479" i="9"/>
  <c r="B481" i="9"/>
  <c r="B485" i="9"/>
  <c r="B482" i="9" l="1"/>
  <c r="B486" i="9" l="1"/>
</calcChain>
</file>

<file path=xl/comments1.xml><?xml version="1.0" encoding="utf-8"?>
<comments xmlns="http://schemas.openxmlformats.org/spreadsheetml/2006/main">
  <authors>
    <author>Autor</author>
  </authors>
  <commentList>
    <comment ref="A466" authorId="0">
      <text>
        <r>
          <rPr>
            <b/>
            <sz val="8"/>
            <color indexed="81"/>
            <rFont val="Tahoma"/>
            <family val="2"/>
          </rPr>
          <t xml:space="preserve">FOR MARINE SPECIES: </t>
        </r>
        <r>
          <rPr>
            <sz val="8"/>
            <color indexed="81"/>
            <rFont val="Tahoma"/>
            <family val="2"/>
          </rPr>
          <t xml:space="preserve">Agricultural production (2.2.1) and Forestry production (2.2.3), as defined in GISS, are irrelevant for marine species. Hence, their weights should be 0 and the rest of the weights 1.2 so that the total sum remains the same (12) and the results are comparable with those for other environments (terrestrial, freshwater). </t>
        </r>
      </text>
    </comment>
    <comment ref="A468" authorId="0">
      <text>
        <r>
          <rPr>
            <b/>
            <sz val="8"/>
            <color indexed="81"/>
            <rFont val="Tahoma"/>
            <family val="2"/>
          </rPr>
          <t xml:space="preserve">FOR MARINE SPECIES: </t>
        </r>
        <r>
          <rPr>
            <sz val="8"/>
            <color indexed="81"/>
            <rFont val="Tahoma"/>
            <family val="2"/>
          </rPr>
          <t xml:space="preserve">Agricultural production (2.2.1) and Forestry production (2.2.3), as defined in GISS, are irrelevant for marine species. Hence, their weights should be 0 and the rest of the weights 1.2 so that the total sum remains the same (12) and the results are comparable with those for other environments (terrestrial, freshwater). 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5" authorId="0">
      <text>
        <r>
          <rPr>
            <sz val="12"/>
            <color indexed="81"/>
            <rFont val="Tahoma"/>
            <family val="2"/>
          </rPr>
          <t>The main organization of the protocol is in Modules (see protocol).</t>
        </r>
      </text>
    </comment>
    <comment ref="B5" authorId="0">
      <text>
        <r>
          <rPr>
            <sz val="12"/>
            <color indexed="81"/>
            <rFont val="Tahoma"/>
            <family val="2"/>
          </rPr>
          <t>The number of the question, corresponding to that in the protocol.</t>
        </r>
      </text>
    </comment>
    <comment ref="C5" authorId="0">
      <text>
        <r>
          <rPr>
            <sz val="12"/>
            <color indexed="81"/>
            <rFont val="Tahoma"/>
            <family val="2"/>
          </rPr>
          <t xml:space="preserve">Number of the 'Uncertainty' question.
</t>
        </r>
      </text>
    </comment>
    <comment ref="D5" authorId="0">
      <text>
        <r>
          <rPr>
            <sz val="8"/>
            <color indexed="81"/>
            <rFont val="Tahoma"/>
            <family val="2"/>
          </rPr>
          <t>The type of answer provided.</t>
        </r>
      </text>
    </comment>
    <comment ref="E5" authorId="0">
      <text>
        <r>
          <rPr>
            <sz val="12"/>
            <color indexed="81"/>
            <rFont val="Tahoma"/>
            <family val="2"/>
          </rPr>
          <t>For those questions with Checkboxes…
- Y means that the answers are allied with a score used for calculation.
- N means that the answers are not allied with a score used for calculation. Their answers are either 'just for reporting', or they may decide on some precondition for further questions.</t>
        </r>
      </text>
    </comment>
    <comment ref="H5" authorId="0">
      <text>
        <r>
          <rPr>
            <sz val="12"/>
            <color indexed="81"/>
            <rFont val="Tahoma"/>
            <family val="2"/>
          </rPr>
          <t>Some questions may include "inapplicable" as one of the alternative answers.
If so, this is indicated here.</t>
        </r>
      </text>
    </comment>
    <comment ref="O5" authorId="0">
      <text>
        <r>
          <rPr>
            <sz val="8"/>
            <color indexed="81"/>
            <rFont val="Tahoma"/>
            <family val="2"/>
          </rPr>
          <t xml:space="preserve">
Voornaamste voordeel hier is dat er een onderscheid wordt gemaakt tussen de 'inapplicables' (met 'n/a') en de niet-ingevulde cellen (leeg). Dit laat toe met de functie ISLEEG een controle uit te voeren op de volledigheid van de module (zie tabblad 'OUTPUT').</t>
        </r>
      </text>
    </comment>
    <comment ref="R5" authorId="0">
      <text>
        <r>
          <rPr>
            <sz val="8"/>
            <color indexed="81"/>
            <rFont val="Tahoma"/>
            <family val="2"/>
          </rPr>
          <t xml:space="preserve">
Voornaamste voordeel hier is dat er een onderscheid wordt gemaakt tussen de 'inapplicables' (met 'n/a') en de niet-ingevulde cellen (leeg). Dit laat toe met de functie ISLEEG een controle uit te voeren op de volledigheid van de module (zie tabblad 'OUTPUT').</t>
        </r>
      </text>
    </comment>
    <comment ref="X5" authorId="0">
      <text>
        <r>
          <rPr>
            <sz val="8"/>
            <color indexed="81"/>
            <rFont val="Tahoma"/>
            <family val="2"/>
          </rPr>
          <t xml:space="preserve">
Voornaamste voordeel hier is dat er een onderscheid wordt gemaakt tussen de 'inapplicables' (met 'n/a') en de niet-ingevulde cellen (leeg). Dit laat toe met de functie ISLEEG een controle uit te voeren op de volledigheid van de module (zie tabblad 'OUTPUT').</t>
        </r>
      </text>
    </comment>
    <comment ref="AA5" authorId="0">
      <text>
        <r>
          <rPr>
            <sz val="8"/>
            <color indexed="81"/>
            <rFont val="Tahoma"/>
            <family val="2"/>
          </rPr>
          <t xml:space="preserve">
Voornaamste voordeel hier is dat er een onderscheid wordt gemaakt tussen de 'inapplicables' (met 'n/a') en de niet-ingevulde cellen (leeg). Dit laat toe met de functie ISLEEG een controle uit te voeren op de volledigheid van de module (zie tabblad 'OUTPUT').</t>
        </r>
      </text>
    </comment>
    <comment ref="AG5" authorId="0">
      <text>
        <r>
          <rPr>
            <sz val="8"/>
            <color indexed="81"/>
            <rFont val="Tahoma"/>
            <family val="2"/>
          </rPr>
          <t xml:space="preserve">
Voornaamste voordeel hier is dat er een onderscheid wordt gemaakt tussen de 'inapplicables' (met 'n/a') en de niet-ingevulde cellen (leeg). Dit laat toe met de functie ISLEEG een controle uit te voeren op de volledigheid van de module (zie tabblad 'OUTPUT').</t>
        </r>
      </text>
    </comment>
    <comment ref="AJ5" authorId="0">
      <text>
        <r>
          <rPr>
            <sz val="8"/>
            <color indexed="81"/>
            <rFont val="Tahoma"/>
            <family val="2"/>
          </rPr>
          <t xml:space="preserve">
Voornaamste voordeel hier is dat er een onderscheid wordt gemaakt tussen de 'inapplicables' (met 'n/a') en de niet-ingevulde cellen (leeg). Dit laat toe met de functie ISLEEG een controle uit te voeren op de volledigheid van de module (zie tabblad 'OUTPUT').</t>
        </r>
      </text>
    </comment>
    <comment ref="AP5" authorId="0">
      <text>
        <r>
          <rPr>
            <sz val="8"/>
            <color indexed="81"/>
            <rFont val="Tahoma"/>
            <family val="2"/>
          </rPr>
          <t xml:space="preserve">
Voornaamste voordeel hier is dat er een onderscheid wordt gemaakt tussen de 'inapplicables' (met 'n/a') en de niet-ingevulde cellen (leeg). Dit laat toe met de functie ISLEEG een controle uit te voeren op de volledigheid van de module (zie tabblad 'OUTPUT').</t>
        </r>
      </text>
    </comment>
    <comment ref="AS5" authorId="0">
      <text>
        <r>
          <rPr>
            <sz val="8"/>
            <color indexed="81"/>
            <rFont val="Tahoma"/>
            <family val="2"/>
          </rPr>
          <t xml:space="preserve">
Voornaamste voordeel hier is dat er een onderscheid wordt gemaakt tussen de 'inapplicables' (met 'n/a') en de niet-ingevulde cellen (leeg). Dit laat toe met de functie ISLEEG een controle uit te voeren op de volledigheid van de module (zie tabblad 'OUTPUT').</t>
        </r>
      </text>
    </comment>
    <comment ref="AY5" authorId="0">
      <text>
        <r>
          <rPr>
            <sz val="8"/>
            <color indexed="81"/>
            <rFont val="Tahoma"/>
            <family val="2"/>
          </rPr>
          <t xml:space="preserve">
Voornaamste voordeel hier is dat er een onderscheid wordt gemaakt tussen de 'inapplicables' (met 'n/a') en de niet-ingevulde cellen (leeg). Dit laat toe met de functie ISLEEG een controle uit te voeren op de volledigheid van de module (zie tabblad 'OUTPUT').</t>
        </r>
      </text>
    </comment>
    <comment ref="BB5" authorId="0">
      <text>
        <r>
          <rPr>
            <sz val="8"/>
            <color indexed="81"/>
            <rFont val="Tahoma"/>
            <family val="2"/>
          </rPr>
          <t xml:space="preserve">
Voornaamste voordeel hier is dat er een onderscheid wordt gemaakt tussen de 'inapplicables' (met 'n/a') en de niet-ingevulde cellen (leeg). Dit laat toe met de functie ISLEEG een controle uit te voeren op de volledigheid van de module (zie tabblad 'OUTPUT').</t>
        </r>
      </text>
    </comment>
  </commentList>
</comments>
</file>

<file path=xl/sharedStrings.xml><?xml version="1.0" encoding="utf-8"?>
<sst xmlns="http://schemas.openxmlformats.org/spreadsheetml/2006/main" count="749" uniqueCount="396">
  <si>
    <t>Species A</t>
  </si>
  <si>
    <t>Species B</t>
  </si>
  <si>
    <t>Species C</t>
  </si>
  <si>
    <t>Species D</t>
  </si>
  <si>
    <t>Species E</t>
  </si>
  <si>
    <t>Type</t>
  </si>
  <si>
    <t>Impact</t>
  </si>
  <si>
    <t>Terrestrial</t>
  </si>
  <si>
    <t>Comments</t>
  </si>
  <si>
    <t xml:space="preserve"> </t>
  </si>
  <si>
    <t>Introduction</t>
  </si>
  <si>
    <t>List category</t>
  </si>
  <si>
    <t>high</t>
  </si>
  <si>
    <t>low</t>
  </si>
  <si>
    <t>N</t>
  </si>
  <si>
    <t>Spread</t>
  </si>
  <si>
    <t>medium</t>
  </si>
  <si>
    <t>very high</t>
  </si>
  <si>
    <t>Generic Impact Scoring System GISS</t>
  </si>
  <si>
    <t>Species name</t>
  </si>
  <si>
    <t>Genus, species, authority</t>
  </si>
  <si>
    <t>Higher taxonomy</t>
  </si>
  <si>
    <t>Family and 1-2 further higher taxa</t>
  </si>
  <si>
    <t>Taxonomic comment</t>
  </si>
  <si>
    <t>If appropriate, add relevant synonyms. Mention if this is a cryptic species</t>
  </si>
  <si>
    <t>Taxonomic group</t>
  </si>
  <si>
    <r>
      <t xml:space="preserve">      </t>
    </r>
    <r>
      <rPr>
        <b/>
        <sz val="11"/>
        <color theme="3"/>
        <rFont val="Calibri"/>
        <family val="2"/>
        <scheme val="minor"/>
      </rPr>
      <t>Drop down menu</t>
    </r>
  </si>
  <si>
    <t>Main ecosystem</t>
  </si>
  <si>
    <t>Area of origin</t>
  </si>
  <si>
    <t>Usually a continent, river system, ocean, or major biogeographic area. Has to be different from the invaded area, otherwise the species is not alien.</t>
  </si>
  <si>
    <t>Invaded area</t>
  </si>
  <si>
    <t xml:space="preserve">Has to be different from the area of origin, otherwise the species is not alien. You may list invaded areas within Europe and also outside of Europe. </t>
  </si>
  <si>
    <t>Area assessed</t>
  </si>
  <si>
    <t>Pathway</t>
  </si>
  <si>
    <t>Introduction time</t>
  </si>
  <si>
    <t>Year or whatever is known</t>
  </si>
  <si>
    <t xml:space="preserve">Used as </t>
  </si>
  <si>
    <t>If appropriate, add comments.</t>
  </si>
  <si>
    <t>Impact description</t>
  </si>
  <si>
    <t>Describe impact in a few lines. If native species of special concern, e.g., red listed and endemic species, are affected, list their names and include citations.</t>
  </si>
  <si>
    <t>Impact level</t>
  </si>
  <si>
    <t xml:space="preserve">Minor impacts, only locally or on abundant species. </t>
  </si>
  <si>
    <t xml:space="preserve">Minor impacts, not only locally or on abundant species. </t>
  </si>
  <si>
    <t>Medium impacts, large-scale, several species concerned, relevant decline (this includes decrease in species richness or diversity).</t>
  </si>
  <si>
    <t>Major small-scale destruction of the vegetation, decrease of species of concern.</t>
  </si>
  <si>
    <t xml:space="preserve">Major large-scale destruction of the vegetation, threat to species of concern, including local extinctions. </t>
  </si>
  <si>
    <t>Your conclusion</t>
  </si>
  <si>
    <t>Confidence level</t>
  </si>
  <si>
    <t>What is the overall confidence level of your conclusion with this question?</t>
  </si>
  <si>
    <t>low = 1          medium=2          high=3</t>
  </si>
  <si>
    <t>Major small-scale impacts on target species, decrease of species of concern.</t>
  </si>
  <si>
    <t xml:space="preserve">Major large-scale impacts on target species, threat to species of concern, including local extinctions. </t>
  </si>
  <si>
    <t xml:space="preserve">from population decline to population loss. </t>
  </si>
  <si>
    <t xml:space="preserve">Medium impacts, large-scale, several species concerned, relevant decline, including decrease in species richness or diversity. </t>
  </si>
  <si>
    <t xml:space="preserve">Occasional transmission to native species. No impacts on native species detectable. </t>
  </si>
  <si>
    <t>Occasional transmission to native species. Only minor impacts on native species detectable.</t>
  </si>
  <si>
    <t>Regular transmission to native species. Minor population decline in native species.</t>
  </si>
  <si>
    <t>Transmission to native species and/or species of concern, decline of these species but no extinction.</t>
  </si>
  <si>
    <t>Transmission to native species and/or species of concern, serious decline of these species and/or local extinction.</t>
  </si>
  <si>
    <t>Hybridization possible in ornamental breeding or captivity, but not or only rarely in the wild.</t>
  </si>
  <si>
    <t>Hybridization common in the wild, no hybrid offspring, constraints to normal reproduction.</t>
  </si>
  <si>
    <t>Hybridization common, with sterile offspring.</t>
  </si>
  <si>
    <t>Hybridization common with fertile offspring, growing hybrid populations.</t>
  </si>
  <si>
    <t>Hybridization common with fertile offspring, predominant hybrid populations, increasing loss of the genetic identity of a native species, local extinction of the native species.</t>
  </si>
  <si>
    <t>Minor impacts, only locally.</t>
  </si>
  <si>
    <t>Minor impacts, not only locally, e.g., impact on a particular ecosystem parameter.</t>
  </si>
  <si>
    <t>Medium impacts, large-scale, damage of sites of conservation importance, relevant ecosystem modifications, impact on several ecosystem properties, pesticide applications needed, relevant changes in species composition.</t>
  </si>
  <si>
    <t>Major small-scale effects, damage of sites of conservation importance, major changes in ecosystem services, decrease of species of concern.</t>
  </si>
  <si>
    <t xml:space="preserve">Major large-scale effects, damage of sites of conservation importance, changes in disturbance regimes, threat to species of concern, including local extinctions. </t>
  </si>
  <si>
    <t xml:space="preserve">pesticides which involve additional costs, also by reducing market quality. Impacts usually lead to an </t>
  </si>
  <si>
    <t>Minor impacts, only locally, negligible economic loss.</t>
  </si>
  <si>
    <t>Minor impacts, but more wide-spread, minor economic loss.</t>
  </si>
  <si>
    <t>Medium impacts, large-scale or frequently, pesticide application necessary, medium economic loss.</t>
  </si>
  <si>
    <t>Major impacts with high damage, often occurring or with high probability, major economic loss.</t>
  </si>
  <si>
    <t>Major impacts with complete destruction and economic loss.</t>
  </si>
  <si>
    <t xml:space="preserve">Impacts through competition with livestock, transmission of diseases or parasites to livestock and </t>
  </si>
  <si>
    <r>
      <t xml:space="preserve">predation of </t>
    </r>
    <r>
      <rPr>
        <sz val="11"/>
        <color rgb="FF000000"/>
        <rFont val="Calibri"/>
        <family val="2"/>
        <scheme val="minor"/>
      </rPr>
      <t xml:space="preserve">livestock, or, more generally, affecting livestock health. Intoxication of livestock through </t>
    </r>
  </si>
  <si>
    <t xml:space="preserve">changes in food palatability, secondary plant compounds or toxins, weakening or injuring livestock, </t>
  </si>
  <si>
    <t xml:space="preserve">e.g., by stinging or biting. Also impacts on livestock environment such as pollution by droppings on </t>
  </si>
  <si>
    <r>
      <t xml:space="preserve">farmland which domestic stock are then reluctant to graze. </t>
    </r>
    <r>
      <rPr>
        <sz val="11"/>
        <color theme="1"/>
        <rFont val="Calibri"/>
        <family val="2"/>
        <scheme val="minor"/>
      </rPr>
      <t xml:space="preserve">It also includes reduction of livestock </t>
    </r>
  </si>
  <si>
    <r>
      <t xml:space="preserve">accessibility to grazing land. </t>
    </r>
    <r>
      <rPr>
        <sz val="11"/>
        <color rgb="FF000000"/>
        <rFont val="Calibri"/>
        <family val="2"/>
        <scheme val="minor"/>
      </rPr>
      <t xml:space="preserve">Hybridization with livestock. Impacts include the need for applying </t>
    </r>
  </si>
  <si>
    <t xml:space="preserve">Impacts on forests or forest products through plant competition, parasitism, diseases, herbivory, </t>
  </si>
  <si>
    <t xml:space="preserve">through browsing on young trees, bark gnawing or stripping and antler rubbing. Damage includes </t>
  </si>
  <si>
    <t xml:space="preserve">felling trees, defoliating them for nesting material or causing floods. Impacts include the need for </t>
  </si>
  <si>
    <t xml:space="preserve">applying pesticides which involve additional costs, also by reducing market quality.  Impacts usually </t>
  </si>
  <si>
    <t>lead to an economic loss.</t>
  </si>
  <si>
    <t>Medium impacts, effects on forest regeneration, large-scale or frequently, pesticide application necessary, medium economic loss.</t>
  </si>
  <si>
    <t xml:space="preserve">Impacts include damage to human infrastructure, such as roads and other traffic infrastructure, </t>
  </si>
  <si>
    <t xml:space="preserve">Major impacts with complete destruction and economic loss. </t>
  </si>
  <si>
    <t>Minor impacts, only locally, negligible economic costs.</t>
  </si>
  <si>
    <t>Minor impacts, but more wide-spread, minor economic costs.</t>
  </si>
  <si>
    <t>Medium impacts, large-scale or frequently, pesticide application necessary, medium economic costs.</t>
  </si>
  <si>
    <t>Major impacts with high damage, often occurring or with high probability, but rarely fatal, major economic costs.</t>
  </si>
  <si>
    <t>Major impacts, fatal issues, high economic costs.</t>
  </si>
  <si>
    <t xml:space="preserve">Noise disturbance, pollution of recreational areas (water bodies, rural parks, golf courses or city </t>
  </si>
  <si>
    <t xml:space="preserve">parks), fouling, eutrophication, damage by trampling and overgrazing, restrictions in accessibility (e.g. </t>
  </si>
  <si>
    <t xml:space="preserve">by thorns, other injuring structures, successional processes, or recent pesticide application) to </t>
  </si>
  <si>
    <t xml:space="preserve">habitats or landscapes of recreational value. Impact on human wellbeing. Restrictions or loss of </t>
  </si>
  <si>
    <t>Major impacts with high damage, often occurring or with high probability, recreational value of a location strongly affected, major economic loss.</t>
  </si>
  <si>
    <t xml:space="preserve">Major impacts with complete destruction and loss of recreational value, major economic loss. </t>
  </si>
  <si>
    <t xml:space="preserve">Prior to scoring, it has to be decided if all impact categories are of equal value. </t>
  </si>
  <si>
    <t xml:space="preserve">If deviations from default value = 1 are desired, this can be done here. </t>
  </si>
  <si>
    <t>Provide here a justification of weights different from 1.</t>
  </si>
  <si>
    <t xml:space="preserve">initial </t>
  </si>
  <si>
    <t xml:space="preserve">final </t>
  </si>
  <si>
    <t>category</t>
  </si>
  <si>
    <t>scores</t>
  </si>
  <si>
    <t>weight</t>
  </si>
  <si>
    <t>confidence</t>
  </si>
  <si>
    <t>Impact on environment</t>
  </si>
  <si>
    <t>Initial scores</t>
  </si>
  <si>
    <t>final scores</t>
  </si>
  <si>
    <t>Impact on economy</t>
  </si>
  <si>
    <t>Total impact</t>
  </si>
  <si>
    <t>Describe your overall conclusion in a few lines. Mention categories where 5 impact points are reached.</t>
  </si>
  <si>
    <t>Assessor</t>
  </si>
  <si>
    <t>Location</t>
  </si>
  <si>
    <t>Date</t>
  </si>
  <si>
    <t>Reviewer</t>
  </si>
  <si>
    <t>Add references to the citations you made in this assessment.</t>
  </si>
  <si>
    <t>Taxonomic groups</t>
  </si>
  <si>
    <t>Main ecosystems</t>
  </si>
  <si>
    <t>Pathways</t>
  </si>
  <si>
    <t>Vertebrate</t>
  </si>
  <si>
    <t>Release</t>
  </si>
  <si>
    <t>Invertebrate</t>
  </si>
  <si>
    <t>Freshwater</t>
  </si>
  <si>
    <t>Escape</t>
  </si>
  <si>
    <t>Plant</t>
  </si>
  <si>
    <t>Contaminant with specific commodity</t>
  </si>
  <si>
    <t>Fungus</t>
  </si>
  <si>
    <t>Stowaway with transport vector</t>
  </si>
  <si>
    <t>Corridor</t>
  </si>
  <si>
    <t>Unknown</t>
  </si>
  <si>
    <t>Introduced as</t>
  </si>
  <si>
    <t>Impact levels</t>
  </si>
  <si>
    <t>Ornamental</t>
  </si>
  <si>
    <t>Crop plant (including fuel, fibre, stain)</t>
  </si>
  <si>
    <t>Pet</t>
  </si>
  <si>
    <t>Hunting/fishing</t>
  </si>
  <si>
    <t>Biocontrol</t>
  </si>
  <si>
    <t>Others</t>
  </si>
  <si>
    <t>BLUE fields are those where some input is expected from you.</t>
  </si>
  <si>
    <t>2.1.1 On plants or vegetation</t>
  </si>
  <si>
    <t>2.1.2 On animals</t>
  </si>
  <si>
    <t>2.1.3 Competition</t>
  </si>
  <si>
    <t>2.1.4 Disease transmission</t>
  </si>
  <si>
    <t>2.1.5 Hybridization</t>
  </si>
  <si>
    <t>2.1.6 Ecosystems</t>
  </si>
  <si>
    <t>2.2.1 Agricultural production</t>
  </si>
  <si>
    <t>1.1.2 Animal production</t>
  </si>
  <si>
    <t>2.2.3 Forestry production</t>
  </si>
  <si>
    <t>2.2.4 Human infrastructure</t>
  </si>
  <si>
    <t>2.2.5 Human health</t>
  </si>
  <si>
    <t>2.2.6 Human social life</t>
  </si>
  <si>
    <t>[excluded]</t>
  </si>
  <si>
    <t>Numerical analysis.</t>
  </si>
  <si>
    <t>Module</t>
  </si>
  <si>
    <t>NumQ</t>
  </si>
  <si>
    <t>NumConf</t>
  </si>
  <si>
    <t>Effect on calculation ?</t>
  </si>
  <si>
    <t>Weight</t>
  </si>
  <si>
    <r>
      <t>Possible answers 'a' (</t>
    </r>
    <r>
      <rPr>
        <b/>
        <u/>
        <sz val="11"/>
        <color theme="1"/>
        <rFont val="Calibri"/>
        <family val="2"/>
        <scheme val="minor"/>
      </rPr>
      <t>excl. N/A</t>
    </r>
    <r>
      <rPr>
        <b/>
        <sz val="11"/>
        <color theme="1"/>
        <rFont val="Calibri"/>
        <family val="2"/>
        <scheme val="minor"/>
      </rPr>
      <t>)</t>
    </r>
  </si>
  <si>
    <t>N/A option 'a'</t>
  </si>
  <si>
    <t>Possible answers 'aconf'</t>
  </si>
  <si>
    <t>Answer to 'a'</t>
  </si>
  <si>
    <t>Answer to 'aconf'</t>
  </si>
  <si>
    <t>Rank 'a'</t>
  </si>
  <si>
    <t xml:space="preserve">Re-scaled rank 'a' </t>
  </si>
  <si>
    <t>Calculation-friendly format 'a'</t>
  </si>
  <si>
    <t>Rank 'aconf'</t>
  </si>
  <si>
    <t>Re-scaled rank 'aconf'</t>
  </si>
  <si>
    <t>Calculation-friendly format 'aconf'</t>
  </si>
  <si>
    <t>Context</t>
  </si>
  <si>
    <t>a01</t>
  </si>
  <si>
    <t>Text field</t>
  </si>
  <si>
    <t>a02</t>
  </si>
  <si>
    <t>a03</t>
  </si>
  <si>
    <t>a04</t>
  </si>
  <si>
    <t>aconf1</t>
  </si>
  <si>
    <t>Radio button</t>
  </si>
  <si>
    <t>a05</t>
  </si>
  <si>
    <t>Checkbox</t>
  </si>
  <si>
    <t>a06</t>
  </si>
  <si>
    <t>aconf2</t>
  </si>
  <si>
    <t>a07</t>
  </si>
  <si>
    <t>aconf3</t>
  </si>
  <si>
    <t>a08</t>
  </si>
  <si>
    <t>aconf4</t>
  </si>
  <si>
    <t>Establishment</t>
  </si>
  <si>
    <t>a09</t>
  </si>
  <si>
    <t>aconf5</t>
  </si>
  <si>
    <t>a10</t>
  </si>
  <si>
    <t>aconf6</t>
  </si>
  <si>
    <t>a11</t>
  </si>
  <si>
    <t>aconf7</t>
  </si>
  <si>
    <t>Y</t>
  </si>
  <si>
    <t>a12</t>
  </si>
  <si>
    <t>aconf8</t>
  </si>
  <si>
    <t>Impacts: environmental targets</t>
  </si>
  <si>
    <t>a13</t>
  </si>
  <si>
    <t>aconf9</t>
  </si>
  <si>
    <t>v</t>
  </si>
  <si>
    <t>a14</t>
  </si>
  <si>
    <t>aconf10</t>
  </si>
  <si>
    <t>a15</t>
  </si>
  <si>
    <t>aconf11</t>
  </si>
  <si>
    <t>a16</t>
  </si>
  <si>
    <t>aconf12</t>
  </si>
  <si>
    <t>a17</t>
  </si>
  <si>
    <t>aconf13</t>
  </si>
  <si>
    <t>a18</t>
  </si>
  <si>
    <t>aconf14</t>
  </si>
  <si>
    <t>Impacts: plant targets</t>
  </si>
  <si>
    <t>a19</t>
  </si>
  <si>
    <t>aconf15</t>
  </si>
  <si>
    <t>a20</t>
  </si>
  <si>
    <t>aconf16</t>
  </si>
  <si>
    <t>a21</t>
  </si>
  <si>
    <t>aconf17</t>
  </si>
  <si>
    <t>a22</t>
  </si>
  <si>
    <t>aconf18</t>
  </si>
  <si>
    <t>a23</t>
  </si>
  <si>
    <t>aconf19</t>
  </si>
  <si>
    <t>Impacts: animal targets</t>
  </si>
  <si>
    <t>a24</t>
  </si>
  <si>
    <t>aconf20</t>
  </si>
  <si>
    <t>a25</t>
  </si>
  <si>
    <t>aconf21</t>
  </si>
  <si>
    <t>a26</t>
  </si>
  <si>
    <t>aconf22</t>
  </si>
  <si>
    <t>Impacts: human targets</t>
  </si>
  <si>
    <t>a27</t>
  </si>
  <si>
    <t>aconf23</t>
  </si>
  <si>
    <t>a28</t>
  </si>
  <si>
    <t>aconf24</t>
  </si>
  <si>
    <t>a29</t>
  </si>
  <si>
    <t>aconf25</t>
  </si>
  <si>
    <t>Impacts: other targets</t>
  </si>
  <si>
    <t>a30</t>
  </si>
  <si>
    <t>aconf26</t>
  </si>
  <si>
    <t>Select an option. See pdf for guidance.</t>
  </si>
  <si>
    <t>native to The Area</t>
  </si>
  <si>
    <t>alien to, and absent from The Area</t>
  </si>
  <si>
    <t>alien to, and present in The Area, but not established in the wild</t>
  </si>
  <si>
    <t>alien to, and established in The Area's wild</t>
  </si>
  <si>
    <t>Off</t>
  </si>
  <si>
    <t>L</t>
  </si>
  <si>
    <t>M</t>
  </si>
  <si>
    <t>H</t>
  </si>
  <si>
    <t>non-optimal</t>
  </si>
  <si>
    <t>sub-optimal</t>
  </si>
  <si>
    <t>optimal</t>
  </si>
  <si>
    <t>very low</t>
  </si>
  <si>
    <t>VL</t>
  </si>
  <si>
    <t>VH</t>
  </si>
  <si>
    <t>inapplicable</t>
  </si>
  <si>
    <t>NA</t>
  </si>
  <si>
    <t>no / very low</t>
  </si>
  <si>
    <t>NVL</t>
  </si>
  <si>
    <t>Species F</t>
  </si>
  <si>
    <t>Species G</t>
  </si>
  <si>
    <t>Species H</t>
  </si>
  <si>
    <t>Species I</t>
  </si>
  <si>
    <t>Species J</t>
  </si>
  <si>
    <t>Global environmental risk</t>
  </si>
  <si>
    <t>Please select an option</t>
  </si>
  <si>
    <t>LOW</t>
  </si>
  <si>
    <t>MEDIUM</t>
  </si>
  <si>
    <t>HIGH</t>
  </si>
  <si>
    <t>____________________</t>
  </si>
  <si>
    <t>Unlikely</t>
  </si>
  <si>
    <t>Likely</t>
  </si>
  <si>
    <t>Deficient data</t>
  </si>
  <si>
    <t>Dispersion potential or invasiveness</t>
  </si>
  <si>
    <t>Colonisation of high conservation value habitats</t>
  </si>
  <si>
    <t>Adverse impacts on native species</t>
  </si>
  <si>
    <t>Alteration of ecosystem functions</t>
  </si>
  <si>
    <t>Marine</t>
  </si>
  <si>
    <t>Reference 1</t>
  </si>
  <si>
    <t>Reference 2</t>
  </si>
  <si>
    <t>Reference 3</t>
  </si>
  <si>
    <t>Reference 4</t>
  </si>
  <si>
    <t>Reference 5</t>
  </si>
  <si>
    <t>Reference 6</t>
  </si>
  <si>
    <t>Reference 7</t>
  </si>
  <si>
    <t>Reference 8</t>
  </si>
  <si>
    <t>Reference 9</t>
  </si>
  <si>
    <t>Reference 10</t>
  </si>
  <si>
    <t>Reference 11</t>
  </si>
  <si>
    <t>Reference 12</t>
  </si>
  <si>
    <t>Reference 13</t>
  </si>
  <si>
    <t xml:space="preserve">This sheet is password-protected. </t>
  </si>
  <si>
    <t>No known impact (NK)</t>
  </si>
  <si>
    <t>Low impact (LO)</t>
  </si>
  <si>
    <t>Potentially high impact (PH)</t>
  </si>
  <si>
    <t>High impact (HI)</t>
  </si>
  <si>
    <t>Severe impact (SE)</t>
  </si>
  <si>
    <t>Supplementary Material</t>
  </si>
  <si>
    <t>A Species description</t>
  </si>
  <si>
    <t>GISS can be applied to all areas, but the area assessed has to be different from the area of origin.</t>
  </si>
  <si>
    <t>B Impact assessment</t>
  </si>
  <si>
    <t>1 Environmental impacts</t>
  </si>
  <si>
    <t>1.1 Impacts on plants or vegetation (through mechanisms other than competition, see below)</t>
  </si>
  <si>
    <t xml:space="preserve">List of potential impacts </t>
  </si>
  <si>
    <t>C Conclusions</t>
  </si>
  <si>
    <t xml:space="preserve">Impacts can cause changes in reproduction, survival, growth, and abundance of plants in the invaded </t>
  </si>
  <si>
    <t xml:space="preserve">community. In case of alien plants, their impacts may consist of allelopathy or the release of plant </t>
  </si>
  <si>
    <t xml:space="preserve">exudates such as oxygen or salt. In case of alien animals, their impacts include herbivory, grazing, bark </t>
  </si>
  <si>
    <t xml:space="preserve">stripping, antler rubbing, feeding on algae, or uprooting of aquatic macrophytes. The impacts in this </t>
  </si>
  <si>
    <t xml:space="preserve">category result in restrictions in establishment, pollination, or seed dispersal of native species. The </t>
  </si>
  <si>
    <t xml:space="preserve">web. These impacts concern direct species interactions whereas impacts at the ecosystem level are </t>
  </si>
  <si>
    <t xml:space="preserve">covered by category 1.6. These impacts concern natural and semi-natural environments whereas </t>
  </si>
  <si>
    <t>agricultural and forestry ecosystems are dealt with in category 2.1.</t>
  </si>
  <si>
    <t>1.3 Impacts on other species through competition</t>
  </si>
  <si>
    <t>1.4 Impacts through transmission of diseases or parasites to native species</t>
  </si>
  <si>
    <t>1.5 Impacts through hybridization</t>
  </si>
  <si>
    <t>1.6 Impacts on ecosystems</t>
  </si>
  <si>
    <t>2 Economic impacts</t>
  </si>
  <si>
    <t>2.1 Impacts on agricultural production</t>
  </si>
  <si>
    <t>2.2 Impacts on animal production</t>
  </si>
  <si>
    <t>2.3 Impacts on forestry production</t>
  </si>
  <si>
    <t>2.4 Impacts on human infrastructure and administration</t>
  </si>
  <si>
    <t>2.5 Impacts on human health</t>
  </si>
  <si>
    <t>2.6 Impacts on human social life</t>
  </si>
  <si>
    <t xml:space="preserve">Impacts may concern single animal species or a guild, e.g. through predation, parasitism, or intoxication, </t>
  </si>
  <si>
    <t xml:space="preserve">measurable for example as reductions in reproduction, survival, growth, or abundance. When the alien </t>
  </si>
  <si>
    <t xml:space="preserve">species is a plant, the impact can be due to changes in food availability or palatability (e.g. fruits, forage </t>
  </si>
  <si>
    <t xml:space="preserve">or flowers affecting pollinators), and the uptake of secondary plant compounds or toxic compounds by </t>
  </si>
  <si>
    <t xml:space="preserve">and they include also minor changes in the food web. These impacts concern direct species interactions </t>
  </si>
  <si>
    <t>animals in the wild whereas animal production is covered by category 2.2.</t>
  </si>
  <si>
    <t xml:space="preserve">whereas impacts on ecosystem level are covered by category 1.6. These impacts concern only free-living </t>
  </si>
  <si>
    <t>1.2 Impacts on animals through predation, parasitism, or intoxication</t>
  </si>
  <si>
    <t xml:space="preserve">Impacts concern at least one native species, e.g. by competition for nutrients, food, water, space or </t>
  </si>
  <si>
    <t xml:space="preserve">other resources, including competition for pollinators which might affect plant fecundity (i.e. fruit or </t>
  </si>
  <si>
    <t xml:space="preserve">seed set). Often, the alien species outcompetes native species due to higher reproduction, resistance, </t>
  </si>
  <si>
    <t xml:space="preserve">disappearance of a native species.  It includes behavioural changes in outcompeted species and ranges </t>
  </si>
  <si>
    <t xml:space="preserve">Host or alternate host for native or alien diseases (viruses, fungi, protozoans or other pathogens) or </t>
  </si>
  <si>
    <t xml:space="preserve">parasites, impacts by transmission of diseases or parasites to native species. </t>
  </si>
  <si>
    <t xml:space="preserve">to a reduced or lost opportunity for reproduction, sterile or fertile hybrid offspring, gradual loss of the </t>
  </si>
  <si>
    <t>genetic identity of a species, and/or disappearance of a native species, i.e. extinction.</t>
  </si>
  <si>
    <t xml:space="preserve">pools and fluxes, which may be caused by nitrogen-fixating symbionts, increased water turbidity or </t>
  </si>
  <si>
    <t xml:space="preserve">faecal droppings), modification of soil or water body properties (e.g. soil moisture, pH, C/N ratio, </t>
  </si>
  <si>
    <t xml:space="preserve">salinity, eutrophication), and disturbance regimes (vegetation flammability, changes in hydrology, </t>
  </si>
  <si>
    <t xml:space="preserve">erosion or soil compacting), changes in ecosystem functions (e.g. pollination or decomposition rates), or </t>
  </si>
  <si>
    <t xml:space="preserve">other physical or structural changes. Impacts on ecosystems also include modification of successional </t>
  </si>
  <si>
    <t xml:space="preserve">have side effects on non-target organisms which count as ecosystem impacts here.  </t>
  </si>
  <si>
    <t xml:space="preserve">include competition with crops by weeds, direct feeding damage (from feeding traces which reduce </t>
  </si>
  <si>
    <t xml:space="preserve">marketability to complete production loss) but also reduced accessibility, usability or marketability </t>
  </si>
  <si>
    <t xml:space="preserve">through contamination and cosmetic changes. Impacts include the need for applying pesticides which </t>
  </si>
  <si>
    <t>involve additional costs, also by reducing market quality. Impacts usually lead to an economic loss.</t>
  </si>
  <si>
    <t xml:space="preserve">buildings, dams, docks, fences, electricity cables (e.g., by gnawing or nesting on them) or through </t>
  </si>
  <si>
    <t xml:space="preserve">pollution (e.g. by droppings). Impacts through root growth, plant cover in open water bodies or digging </t>
  </si>
  <si>
    <t xml:space="preserve">activities on watersides, roadside embankments and buildings may affect flood defence systems, traffic </t>
  </si>
  <si>
    <t xml:space="preserve">infrastructure or stability of buildings. Impacts include the need for applying pesticides and performing </t>
  </si>
  <si>
    <t xml:space="preserve">management and eradication programmes, their development and further administration costs, as well </t>
  </si>
  <si>
    <t xml:space="preserve">as costs for research and control. Impacts usually lead to an economic loss. </t>
  </si>
  <si>
    <t xml:space="preserve">Impacts comprise injuries (e.g. bites, stings, scratches, rashes, accidents), transmission of diseases and </t>
  </si>
  <si>
    <t xml:space="preserve">parasites to humans, bioaccumulation of noxious substances, health hazard due to contamination with </t>
  </si>
  <si>
    <t xml:space="preserve">pathogens or parasites (e.g. through contaminated water, soil, food, or by feces or droppings). It also </t>
  </si>
  <si>
    <t xml:space="preserve">includes human hazards to the ingestion or contact to plant secondary compounds which are toxic or </t>
  </si>
  <si>
    <t xml:space="preserve">accidents. Impacts include the need for applying pesticides which due to their low selectivity and/or </t>
  </si>
  <si>
    <t xml:space="preserve">to medication and treatments costs, as well as the consequences in productive losses from these </t>
  </si>
  <si>
    <t xml:space="preserve">impacts on workforce. </t>
  </si>
  <si>
    <r>
      <t xml:space="preserve">recreational </t>
    </r>
    <r>
      <rPr>
        <sz val="11"/>
        <color rgb="FF000000"/>
        <rFont val="Calibri"/>
        <family val="2"/>
        <scheme val="minor"/>
      </rPr>
      <t xml:space="preserve">activities, aesthetic attraction, touristic value, or employment possibilities. Restrictions </t>
    </r>
  </si>
  <si>
    <t xml:space="preserve">concern also aesthetic values and natural or cultural heritage. </t>
  </si>
  <si>
    <t>1 Impact weight</t>
  </si>
  <si>
    <t>2 Overall conclusion</t>
  </si>
  <si>
    <t>3 Assessors and reviewers</t>
  </si>
  <si>
    <t>4 References</t>
  </si>
  <si>
    <t>e-mail</t>
  </si>
  <si>
    <t xml:space="preserve">It is recommended that the assessments undergo a review process in order to check for completeness and </t>
  </si>
  <si>
    <t xml:space="preserve">accuracy (i.e. consistency of the assessment). It is also recommended that a small group of assessors </t>
  </si>
  <si>
    <t xml:space="preserve">discuss their scores to achieve a consensus opinion. Alternatively, the scores of each assessor are </t>
  </si>
  <si>
    <t xml:space="preserve">documented individually and a mean score is calculated. In this case, statistics on the inter-reviewer </t>
  </si>
  <si>
    <t>agreement such as Cohen’s Kappa coefficient are recommended.</t>
  </si>
  <si>
    <t>contact mail wolfgang.nentwig@iee.unibe.ch</t>
  </si>
  <si>
    <t>Protozoa</t>
  </si>
  <si>
    <t>Bacteria</t>
  </si>
  <si>
    <t>No data available, no impacts known, not detectable or not applicable.</t>
  </si>
  <si>
    <t xml:space="preserve">Nentwig W, Bacher S, Pyšek P, Vilà M, Kumschick S (2016) The Generic Impact Scoring System (GISS): a standardized tool </t>
  </si>
  <si>
    <t xml:space="preserve">Impacts through damage to crops, pastures or plantations, but also to horticultural and stored products. Impacts </t>
  </si>
  <si>
    <t xml:space="preserve">impacts range from population decline to population loss and also include minor changes in the food </t>
  </si>
  <si>
    <t xml:space="preserve">animals. These impacts might act on different levels, ranging from population decline to population loss </t>
  </si>
  <si>
    <t xml:space="preserve">longevity or other mechanisms. In the beginning, these impacts might be inconspicuous and only </t>
  </si>
  <si>
    <t xml:space="preserve">recognizable as slow change in species abundance but might lead to the local/global </t>
  </si>
  <si>
    <t xml:space="preserve">Impacts are through hybridization with native species, usually closely related to the alien taxon, leading </t>
  </si>
  <si>
    <t xml:space="preserve">Impacts on characteristics of an ecosystem, its nutritional status (e.g. changes in nutrient </t>
  </si>
  <si>
    <t xml:space="preserve">processes. Such  modifications may lead to reduced suitability (e.g. shelter) for native species, </t>
  </si>
  <si>
    <t xml:space="preserve">thus causing their disappearance. The application of pesticides to control  impacts might </t>
  </si>
  <si>
    <t>economic loss. This category refers to livestock, poultry, game animals, fisheries and aquaculture.</t>
  </si>
  <si>
    <t xml:space="preserve">effects on tree or forest growth and on seed dispersal. Impacts might affect forest regeneration </t>
  </si>
  <si>
    <t xml:space="preserve">poisonous, or to allergenic substances such as pollen. Impacts might affect human safety and cause traffic </t>
  </si>
  <si>
    <t xml:space="preserve">residues might have side-effects on humans. Via health costs, impacts usually lead to economic costs due </t>
  </si>
  <si>
    <t>Excel version of 27.04.2016</t>
  </si>
  <si>
    <t>to quantify the impacts of alien species. Environmental Monitoring and Assessment, DOI: 10.1007/s10661-016-5321-4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</si>
</sst>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theme="0" tint="-0.499984740745262"/>
      <name val="Arial"/>
      <family val="2"/>
    </font>
    <font>
      <b/>
      <sz val="10"/>
      <color theme="0" tint="-0.249977111117893"/>
      <name val="Courier New"/>
      <family val="3"/>
    </font>
    <font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2"/>
      <color indexed="81"/>
      <name val="Tahoma"/>
      <family val="2"/>
    </font>
    <font>
      <sz val="10"/>
      <color rgb="FFC0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6" fillId="0" borderId="0"/>
    <xf numFmtId="0" fontId="15" fillId="0" borderId="0"/>
    <xf numFmtId="0" fontId="17" fillId="0" borderId="0" applyNumberFormat="0" applyFill="0" applyBorder="0" applyAlignment="0" applyProtection="0"/>
    <xf numFmtId="0" fontId="13" fillId="0" borderId="0">
      <alignment vertical="top" wrapText="1"/>
    </xf>
    <xf numFmtId="0" fontId="18" fillId="3" borderId="0">
      <alignment vertical="center" wrapText="1"/>
    </xf>
    <xf numFmtId="0" fontId="18" fillId="3" borderId="0">
      <alignment wrapText="1"/>
    </xf>
    <xf numFmtId="0" fontId="19" fillId="3" borderId="29" applyFont="0" applyBorder="0">
      <alignment horizontal="right" vertical="top"/>
    </xf>
  </cellStyleXfs>
  <cellXfs count="230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10" xfId="0" applyBorder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0" fillId="0" borderId="0" xfId="0" applyAlignment="1">
      <alignment vertical="center"/>
    </xf>
    <xf numFmtId="0" fontId="10" fillId="0" borderId="0" xfId="0" applyFont="1"/>
    <xf numFmtId="0" fontId="0" fillId="7" borderId="17" xfId="0" applyFill="1" applyBorder="1"/>
    <xf numFmtId="0" fontId="0" fillId="7" borderId="18" xfId="0" applyFill="1" applyBorder="1"/>
    <xf numFmtId="0" fontId="0" fillId="7" borderId="20" xfId="0" applyFill="1" applyBorder="1"/>
    <xf numFmtId="0" fontId="0" fillId="7" borderId="21" xfId="0" applyFill="1" applyBorder="1"/>
    <xf numFmtId="0" fontId="2" fillId="0" borderId="0" xfId="0" applyFont="1" applyAlignment="1">
      <alignment vertical="center"/>
    </xf>
    <xf numFmtId="0" fontId="0" fillId="7" borderId="12" xfId="0" applyFill="1" applyBorder="1"/>
    <xf numFmtId="0" fontId="0" fillId="7" borderId="1" xfId="0" applyFill="1" applyBorder="1"/>
    <xf numFmtId="0" fontId="0" fillId="7" borderId="13" xfId="0" applyFill="1" applyBorder="1"/>
    <xf numFmtId="0" fontId="14" fillId="0" borderId="0" xfId="0" applyFont="1"/>
    <xf numFmtId="0" fontId="0" fillId="0" borderId="9" xfId="0" applyBorder="1"/>
    <xf numFmtId="0" fontId="0" fillId="0" borderId="7" xfId="0" applyBorder="1"/>
    <xf numFmtId="0" fontId="0" fillId="0" borderId="11" xfId="0" applyBorder="1"/>
    <xf numFmtId="0" fontId="0" fillId="0" borderId="25" xfId="0" applyBorder="1"/>
    <xf numFmtId="49" fontId="0" fillId="0" borderId="4" xfId="0" quotePrefix="1" applyNumberFormat="1" applyBorder="1"/>
    <xf numFmtId="0" fontId="0" fillId="0" borderId="4" xfId="0" applyBorder="1" applyAlignment="1">
      <alignment horizontal="center"/>
    </xf>
    <xf numFmtId="49" fontId="0" fillId="0" borderId="4" xfId="0" applyNumberFormat="1" applyBorder="1"/>
    <xf numFmtId="49" fontId="0" fillId="0" borderId="0" xfId="0" applyNumberFormat="1" applyBorder="1"/>
    <xf numFmtId="0" fontId="0" fillId="0" borderId="0" xfId="0" applyBorder="1" applyAlignment="1">
      <alignment horizontal="center"/>
    </xf>
    <xf numFmtId="49" fontId="2" fillId="7" borderId="12" xfId="0" applyNumberFormat="1" applyFont="1" applyFill="1" applyBorder="1"/>
    <xf numFmtId="0" fontId="2" fillId="7" borderId="1" xfId="0" applyFont="1" applyFill="1" applyBorder="1"/>
    <xf numFmtId="0" fontId="0" fillId="0" borderId="0" xfId="0" applyFill="1" applyBorder="1" applyAlignment="1">
      <alignment horizontal="center"/>
    </xf>
    <xf numFmtId="0" fontId="2" fillId="7" borderId="12" xfId="0" applyFont="1" applyFill="1" applyBorder="1"/>
    <xf numFmtId="0" fontId="0" fillId="7" borderId="27" xfId="0" applyFill="1" applyBorder="1"/>
    <xf numFmtId="0" fontId="0" fillId="7" borderId="16" xfId="0" applyFill="1" applyBorder="1"/>
    <xf numFmtId="0" fontId="0" fillId="7" borderId="28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4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0" borderId="0" xfId="0" applyNumberFormat="1"/>
    <xf numFmtId="0" fontId="2" fillId="8" borderId="0" xfId="0" applyFont="1" applyFill="1" applyBorder="1"/>
    <xf numFmtId="0" fontId="2" fillId="8" borderId="0" xfId="0" applyFont="1" applyFill="1" applyBorder="1" applyAlignment="1">
      <alignment horizontal="center"/>
    </xf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0" fontId="0" fillId="8" borderId="0" xfId="0" applyFill="1"/>
    <xf numFmtId="0" fontId="2" fillId="8" borderId="30" xfId="0" applyFont="1" applyFill="1" applyBorder="1" applyAlignment="1">
      <alignment horizontal="center"/>
    </xf>
    <xf numFmtId="0" fontId="0" fillId="8" borderId="30" xfId="0" applyFill="1" applyBorder="1"/>
    <xf numFmtId="0" fontId="0" fillId="8" borderId="30" xfId="0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/>
    </xf>
    <xf numFmtId="0" fontId="20" fillId="8" borderId="30" xfId="0" applyFont="1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0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22" fillId="9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23" fillId="0" borderId="10" xfId="0" applyFont="1" applyBorder="1" applyAlignment="1">
      <alignment horizontal="center" textRotation="90"/>
    </xf>
    <xf numFmtId="0" fontId="2" fillId="4" borderId="0" xfId="0" applyFont="1" applyFill="1" applyBorder="1" applyAlignment="1">
      <alignment horizontal="center"/>
    </xf>
    <xf numFmtId="0" fontId="0" fillId="4" borderId="0" xfId="0" applyFont="1" applyFill="1" applyBorder="1"/>
    <xf numFmtId="0" fontId="0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4" borderId="10" xfId="0" applyFont="1" applyFill="1" applyBorder="1"/>
    <xf numFmtId="0" fontId="0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6" fillId="6" borderId="0" xfId="0" applyFont="1" applyFill="1" applyBorder="1"/>
    <xf numFmtId="0" fontId="0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6" fillId="6" borderId="10" xfId="0" applyFont="1" applyFill="1" applyBorder="1"/>
    <xf numFmtId="0" fontId="0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4" fillId="6" borderId="10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25" fillId="6" borderId="10" xfId="0" applyFont="1" applyFill="1" applyBorder="1" applyAlignment="1">
      <alignment horizontal="center"/>
    </xf>
    <xf numFmtId="0" fontId="26" fillId="4" borderId="0" xfId="0" applyFont="1" applyFill="1" applyBorder="1"/>
    <xf numFmtId="0" fontId="26" fillId="4" borderId="10" xfId="0" applyFont="1" applyFill="1" applyBorder="1"/>
    <xf numFmtId="0" fontId="0" fillId="6" borderId="0" xfId="0" applyFont="1" applyFill="1" applyBorder="1"/>
    <xf numFmtId="0" fontId="26" fillId="6" borderId="0" xfId="0" applyFont="1" applyFill="1" applyBorder="1" applyAlignment="1">
      <alignment horizontal="center"/>
    </xf>
    <xf numFmtId="2" fontId="1" fillId="6" borderId="0" xfId="0" applyNumberFormat="1" applyFont="1" applyFill="1" applyBorder="1" applyAlignment="1">
      <alignment horizontal="center"/>
    </xf>
    <xf numFmtId="2" fontId="25" fillId="6" borderId="0" xfId="0" applyNumberFormat="1" applyFont="1" applyFill="1" applyBorder="1" applyAlignment="1">
      <alignment horizontal="center"/>
    </xf>
    <xf numFmtId="0" fontId="0" fillId="6" borderId="10" xfId="0" applyFont="1" applyFill="1" applyBorder="1"/>
    <xf numFmtId="0" fontId="26" fillId="6" borderId="10" xfId="0" applyFont="1" applyFill="1" applyBorder="1" applyAlignment="1">
      <alignment horizontal="center"/>
    </xf>
    <xf numFmtId="2" fontId="1" fillId="6" borderId="10" xfId="0" applyNumberFormat="1" applyFont="1" applyFill="1" applyBorder="1" applyAlignment="1">
      <alignment horizontal="center"/>
    </xf>
    <xf numFmtId="2" fontId="25" fillId="6" borderId="1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2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25" fillId="4" borderId="10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0" fillId="6" borderId="8" xfId="0" applyFont="1" applyFill="1" applyBorder="1"/>
    <xf numFmtId="0" fontId="0" fillId="6" borderId="8" xfId="0" applyFont="1" applyFill="1" applyBorder="1" applyAlignment="1">
      <alignment horizontal="center"/>
    </xf>
    <xf numFmtId="0" fontId="26" fillId="6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0" fontId="25" fillId="6" borderId="8" xfId="0" applyFont="1" applyFill="1" applyBorder="1" applyAlignment="1">
      <alignment horizontal="center"/>
    </xf>
    <xf numFmtId="2" fontId="25" fillId="6" borderId="8" xfId="0" applyNumberFormat="1" applyFont="1" applyFill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2" fontId="25" fillId="4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2" borderId="31" xfId="0" applyFill="1" applyBorder="1"/>
    <xf numFmtId="0" fontId="2" fillId="2" borderId="31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0" fillId="0" borderId="7" xfId="0" applyFill="1" applyBorder="1"/>
    <xf numFmtId="0" fontId="0" fillId="0" borderId="6" xfId="0" applyFill="1" applyBorder="1"/>
    <xf numFmtId="0" fontId="0" fillId="0" borderId="25" xfId="0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/>
    <xf numFmtId="0" fontId="28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right" vertical="center"/>
    </xf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30" fillId="0" borderId="0" xfId="0" applyFont="1" applyFill="1" applyBorder="1" applyAlignment="1" applyProtection="1">
      <alignment horizontal="right" vertical="center"/>
    </xf>
    <xf numFmtId="0" fontId="2" fillId="2" borderId="0" xfId="0" applyFont="1" applyFill="1"/>
    <xf numFmtId="0" fontId="0" fillId="5" borderId="4" xfId="0" applyFill="1" applyBorder="1" applyAlignment="1" applyProtection="1">
      <alignment vertical="top" wrapText="1"/>
      <protection locked="0"/>
    </xf>
    <xf numFmtId="0" fontId="0" fillId="7" borderId="27" xfId="0" applyFill="1" applyBorder="1" applyAlignment="1" applyProtection="1">
      <alignment horizontal="left" vertical="top" wrapText="1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3" borderId="0" xfId="0" applyFill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NumberFormat="1" applyFill="1" applyBorder="1"/>
    <xf numFmtId="0" fontId="2" fillId="3" borderId="0" xfId="0" applyFont="1" applyFill="1" applyBorder="1"/>
    <xf numFmtId="0" fontId="0" fillId="0" borderId="0" xfId="0" applyFont="1"/>
    <xf numFmtId="0" fontId="10" fillId="2" borderId="0" xfId="0" applyFont="1" applyFill="1"/>
    <xf numFmtId="0" fontId="0" fillId="5" borderId="22" xfId="0" applyFill="1" applyBorder="1" applyProtection="1"/>
    <xf numFmtId="0" fontId="0" fillId="5" borderId="22" xfId="0" applyFill="1" applyBorder="1" applyProtection="1">
      <protection locked="0"/>
    </xf>
    <xf numFmtId="0" fontId="0" fillId="7" borderId="29" xfId="0" applyFill="1" applyBorder="1"/>
    <xf numFmtId="0" fontId="0" fillId="5" borderId="16" xfId="0" applyFill="1" applyBorder="1" applyProtection="1"/>
    <xf numFmtId="0" fontId="0" fillId="2" borderId="0" xfId="0" applyFill="1"/>
    <xf numFmtId="0" fontId="2" fillId="2" borderId="0" xfId="0" applyFont="1" applyFill="1" applyAlignment="1">
      <alignment vertical="center"/>
    </xf>
    <xf numFmtId="0" fontId="4" fillId="0" borderId="0" xfId="0" applyFont="1"/>
    <xf numFmtId="0" fontId="0" fillId="2" borderId="0" xfId="0" applyFill="1" applyBorder="1" applyAlignment="1">
      <alignment horizontal="center"/>
    </xf>
    <xf numFmtId="0" fontId="0" fillId="5" borderId="13" xfId="0" applyFill="1" applyBorder="1" applyProtection="1">
      <protection locked="0"/>
    </xf>
    <xf numFmtId="0" fontId="0" fillId="7" borderId="14" xfId="0" applyFill="1" applyBorder="1"/>
    <xf numFmtId="0" fontId="0" fillId="5" borderId="4" xfId="0" applyFill="1" applyBorder="1"/>
    <xf numFmtId="0" fontId="0" fillId="7" borderId="16" xfId="0" applyFill="1" applyBorder="1" applyAlignment="1" applyProtection="1">
      <alignment horizontal="left" vertical="top" wrapText="1"/>
      <protection locked="0"/>
    </xf>
    <xf numFmtId="0" fontId="0" fillId="7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2" borderId="1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</cellXfs>
  <cellStyles count="8">
    <cellStyle name="Comments :" xfId="5"/>
    <cellStyle name="Hyperlink 2" xfId="3"/>
    <cellStyle name="Level of confidence :" xfId="6"/>
    <cellStyle name="Normal 2" xfId="1"/>
    <cellStyle name="Normal 2 3" xfId="2"/>
    <cellStyle name="Question" xfId="4"/>
    <cellStyle name="Standard" xfId="0" builtinId="0"/>
    <cellStyle name="Volgnummer" xfId="7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29"/>
  <sheetViews>
    <sheetView tabSelected="1" zoomScaleNormal="100" workbookViewId="0">
      <pane ySplit="6" topLeftCell="A363" activePane="bottomLeft" state="frozen"/>
      <selection pane="bottomLeft" activeCell="F365" sqref="F365"/>
    </sheetView>
  </sheetViews>
  <sheetFormatPr baseColWidth="10" defaultColWidth="11.42578125" defaultRowHeight="15" x14ac:dyDescent="0.25"/>
  <cols>
    <col min="1" max="1" width="28.140625" customWidth="1"/>
    <col min="2" max="2" width="63.42578125" customWidth="1"/>
    <col min="3" max="3" width="17.85546875" customWidth="1"/>
    <col min="9" max="13" width="12.42578125" customWidth="1"/>
    <col min="14" max="14" width="10.7109375" customWidth="1"/>
    <col min="15" max="18" width="12.5703125" customWidth="1"/>
    <col min="19" max="20" width="10.5703125" customWidth="1"/>
  </cols>
  <sheetData>
    <row r="1" spans="1:27" ht="18.75" x14ac:dyDescent="0.25">
      <c r="A1" s="7" t="s">
        <v>18</v>
      </c>
      <c r="U1" s="5" t="s">
        <v>120</v>
      </c>
      <c r="W1" s="5" t="s">
        <v>121</v>
      </c>
      <c r="Y1" s="5" t="s">
        <v>122</v>
      </c>
    </row>
    <row r="2" spans="1:27" x14ac:dyDescent="0.25">
      <c r="A2" t="s">
        <v>394</v>
      </c>
      <c r="U2" t="s">
        <v>123</v>
      </c>
      <c r="W2" t="s">
        <v>7</v>
      </c>
      <c r="Y2" t="s">
        <v>124</v>
      </c>
    </row>
    <row r="3" spans="1:27" ht="18.75" x14ac:dyDescent="0.3">
      <c r="A3" s="205" t="s">
        <v>298</v>
      </c>
      <c r="B3" s="194"/>
      <c r="C3" s="210"/>
      <c r="D3" s="210"/>
      <c r="E3" s="210"/>
      <c r="U3" t="s">
        <v>125</v>
      </c>
      <c r="Y3" t="s">
        <v>127</v>
      </c>
    </row>
    <row r="4" spans="1:27" ht="18.75" x14ac:dyDescent="0.3">
      <c r="A4" s="204" t="s">
        <v>380</v>
      </c>
      <c r="B4" s="9"/>
      <c r="U4" t="s">
        <v>377</v>
      </c>
      <c r="W4" t="s">
        <v>126</v>
      </c>
      <c r="Y4" t="s">
        <v>129</v>
      </c>
    </row>
    <row r="5" spans="1:27" ht="18.75" x14ac:dyDescent="0.3">
      <c r="A5" s="204" t="s">
        <v>395</v>
      </c>
      <c r="B5" s="9"/>
      <c r="U5" t="s">
        <v>128</v>
      </c>
      <c r="Y5" t="s">
        <v>131</v>
      </c>
    </row>
    <row r="6" spans="1:27" ht="18.75" x14ac:dyDescent="0.3">
      <c r="A6" s="204" t="s">
        <v>376</v>
      </c>
      <c r="B6" s="9"/>
      <c r="U6" t="s">
        <v>130</v>
      </c>
      <c r="W6" t="s">
        <v>278</v>
      </c>
      <c r="Y6" t="s">
        <v>132</v>
      </c>
    </row>
    <row r="7" spans="1:27" ht="18.75" x14ac:dyDescent="0.3">
      <c r="A7" s="8"/>
      <c r="C7" s="9"/>
      <c r="U7" t="s">
        <v>378</v>
      </c>
      <c r="Y7" t="s">
        <v>141</v>
      </c>
    </row>
    <row r="8" spans="1:27" ht="18.75" x14ac:dyDescent="0.3">
      <c r="A8" s="8"/>
      <c r="Y8" t="s">
        <v>133</v>
      </c>
    </row>
    <row r="10" spans="1:27" ht="15.75" thickBot="1" x14ac:dyDescent="0.3"/>
    <row r="11" spans="1:27" ht="15.75" thickBot="1" x14ac:dyDescent="0.3">
      <c r="A11" s="37" t="s">
        <v>142</v>
      </c>
      <c r="B11" s="38"/>
    </row>
    <row r="12" spans="1:27" x14ac:dyDescent="0.25">
      <c r="U12" s="5" t="s">
        <v>134</v>
      </c>
      <c r="Y12" s="5" t="s">
        <v>135</v>
      </c>
      <c r="AA12" s="5" t="s">
        <v>47</v>
      </c>
    </row>
    <row r="13" spans="1:27" x14ac:dyDescent="0.25">
      <c r="U13" t="s">
        <v>136</v>
      </c>
      <c r="Y13">
        <v>0</v>
      </c>
      <c r="AA13">
        <v>1</v>
      </c>
    </row>
    <row r="14" spans="1:27" x14ac:dyDescent="0.25">
      <c r="U14" t="s">
        <v>137</v>
      </c>
      <c r="Y14">
        <v>1</v>
      </c>
      <c r="AA14">
        <v>2</v>
      </c>
    </row>
    <row r="15" spans="1:27" x14ac:dyDescent="0.25">
      <c r="U15" t="s">
        <v>138</v>
      </c>
      <c r="Y15">
        <v>2</v>
      </c>
      <c r="AA15">
        <v>3</v>
      </c>
    </row>
    <row r="16" spans="1:27" x14ac:dyDescent="0.25">
      <c r="U16" t="s">
        <v>139</v>
      </c>
      <c r="Y16">
        <v>3</v>
      </c>
    </row>
    <row r="17" spans="1:25" ht="18.75" x14ac:dyDescent="0.3">
      <c r="A17" s="205" t="s">
        <v>299</v>
      </c>
      <c r="B17" s="194"/>
      <c r="C17" s="210"/>
      <c r="D17" s="210"/>
      <c r="E17" s="210"/>
      <c r="U17" t="s">
        <v>140</v>
      </c>
      <c r="Y17">
        <v>4</v>
      </c>
    </row>
    <row r="18" spans="1:25" x14ac:dyDescent="0.25">
      <c r="U18" t="s">
        <v>141</v>
      </c>
      <c r="Y18">
        <v>5</v>
      </c>
    </row>
    <row r="19" spans="1:25" x14ac:dyDescent="0.25">
      <c r="U19" t="s">
        <v>133</v>
      </c>
    </row>
    <row r="20" spans="1:25" ht="15.75" thickBot="1" x14ac:dyDescent="0.3"/>
    <row r="21" spans="1:25" ht="15.75" thickBot="1" x14ac:dyDescent="0.3">
      <c r="A21" s="208" t="s">
        <v>19</v>
      </c>
      <c r="B21" s="209"/>
      <c r="C21" t="s">
        <v>20</v>
      </c>
    </row>
    <row r="22" spans="1:25" ht="15.75" thickBot="1" x14ac:dyDescent="0.3">
      <c r="A22" s="13" t="s">
        <v>21</v>
      </c>
      <c r="B22" s="207"/>
      <c r="C22" t="s">
        <v>22</v>
      </c>
    </row>
    <row r="23" spans="1:25" ht="15.75" thickBot="1" x14ac:dyDescent="0.3">
      <c r="A23" s="13" t="s">
        <v>23</v>
      </c>
      <c r="B23" s="40"/>
      <c r="C23" t="s">
        <v>24</v>
      </c>
    </row>
    <row r="24" spans="1:25" ht="15.75" thickBot="1" x14ac:dyDescent="0.3">
      <c r="A24" s="14" t="s">
        <v>25</v>
      </c>
      <c r="B24" s="41"/>
      <c r="C24" t="s">
        <v>26</v>
      </c>
    </row>
    <row r="25" spans="1:25" ht="15.75" thickBot="1" x14ac:dyDescent="0.3">
      <c r="A25" s="13" t="s">
        <v>27</v>
      </c>
      <c r="B25" s="40"/>
      <c r="C25" t="s">
        <v>26</v>
      </c>
    </row>
    <row r="26" spans="1:25" ht="34.5" customHeight="1" thickBot="1" x14ac:dyDescent="0.3">
      <c r="A26" s="14" t="s">
        <v>28</v>
      </c>
      <c r="B26" s="41"/>
      <c r="C26" s="221" t="s">
        <v>29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O26" s="219"/>
      <c r="P26" s="219"/>
      <c r="Q26" s="219"/>
      <c r="R26" s="219"/>
    </row>
    <row r="27" spans="1:25" ht="35.25" customHeight="1" thickBot="1" x14ac:dyDescent="0.3">
      <c r="A27" s="13" t="s">
        <v>30</v>
      </c>
      <c r="B27" s="40"/>
      <c r="C27" s="221" t="s">
        <v>31</v>
      </c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O27" s="220"/>
      <c r="P27" s="220"/>
      <c r="Q27" s="220"/>
      <c r="R27" s="220"/>
    </row>
    <row r="28" spans="1:25" ht="15.75" thickBot="1" x14ac:dyDescent="0.3">
      <c r="A28" s="15" t="s">
        <v>32</v>
      </c>
      <c r="B28" s="206"/>
      <c r="C28" t="s">
        <v>300</v>
      </c>
      <c r="O28" s="201"/>
      <c r="P28" s="201"/>
      <c r="Q28" s="201"/>
      <c r="R28" s="201"/>
    </row>
    <row r="29" spans="1:25" ht="15.75" thickBot="1" x14ac:dyDescent="0.3">
      <c r="A29" s="12" t="s">
        <v>33</v>
      </c>
      <c r="B29" s="42"/>
      <c r="C29" t="s">
        <v>26</v>
      </c>
      <c r="O29" s="201"/>
      <c r="P29" s="201"/>
      <c r="Q29" s="201"/>
      <c r="R29" s="201"/>
    </row>
    <row r="30" spans="1:25" ht="15.75" thickBot="1" x14ac:dyDescent="0.3">
      <c r="A30" s="13" t="s">
        <v>34</v>
      </c>
      <c r="B30" s="43"/>
      <c r="C30" t="s">
        <v>35</v>
      </c>
      <c r="O30" s="201"/>
      <c r="P30" s="201"/>
      <c r="Q30" s="201"/>
      <c r="R30" s="201"/>
    </row>
    <row r="31" spans="1:25" ht="15.75" thickBot="1" x14ac:dyDescent="0.3">
      <c r="A31" s="15" t="s">
        <v>36</v>
      </c>
      <c r="B31" s="44"/>
      <c r="C31" t="s">
        <v>26</v>
      </c>
      <c r="O31" s="201"/>
      <c r="P31" s="201"/>
      <c r="Q31" s="201"/>
      <c r="R31" s="201"/>
    </row>
    <row r="32" spans="1:25" ht="15.75" thickBot="1" x14ac:dyDescent="0.3">
      <c r="A32" s="13" t="s">
        <v>8</v>
      </c>
      <c r="B32" s="43"/>
      <c r="C32" t="s">
        <v>37</v>
      </c>
      <c r="O32" s="201"/>
      <c r="P32" s="201"/>
      <c r="Q32" s="201"/>
      <c r="R32" s="201"/>
    </row>
    <row r="33" spans="1:18" ht="18.75" x14ac:dyDescent="0.3">
      <c r="A33" s="8"/>
      <c r="C33" s="9"/>
      <c r="O33" s="201"/>
      <c r="P33" s="201"/>
      <c r="Q33" s="201"/>
      <c r="R33" s="201"/>
    </row>
    <row r="34" spans="1:18" ht="18.75" x14ac:dyDescent="0.3">
      <c r="A34" s="11"/>
      <c r="O34" s="201"/>
      <c r="P34" s="201"/>
      <c r="Q34" s="201"/>
      <c r="R34" s="201"/>
    </row>
    <row r="35" spans="1:18" x14ac:dyDescent="0.25">
      <c r="O35" s="201"/>
      <c r="P35" s="201"/>
      <c r="Q35" s="201"/>
      <c r="R35" s="201"/>
    </row>
    <row r="36" spans="1:18" ht="18.75" x14ac:dyDescent="0.3">
      <c r="A36" s="205" t="s">
        <v>301</v>
      </c>
      <c r="B36" s="205"/>
      <c r="C36" s="205"/>
      <c r="D36" s="205"/>
      <c r="E36" s="205"/>
      <c r="O36" s="201"/>
      <c r="P36" s="201"/>
      <c r="Q36" s="201"/>
      <c r="R36" s="201"/>
    </row>
    <row r="37" spans="1:18" x14ac:dyDescent="0.25">
      <c r="O37" s="201"/>
      <c r="P37" s="201"/>
      <c r="Q37" s="201"/>
      <c r="R37" s="201"/>
    </row>
    <row r="38" spans="1:18" x14ac:dyDescent="0.25">
      <c r="A38" s="194" t="s">
        <v>302</v>
      </c>
      <c r="B38" s="194"/>
      <c r="C38" s="194"/>
      <c r="D38" s="194"/>
      <c r="E38" s="194"/>
      <c r="O38" s="201"/>
      <c r="P38" s="201"/>
      <c r="Q38" s="201"/>
      <c r="R38" s="201"/>
    </row>
    <row r="39" spans="1:18" x14ac:dyDescent="0.25">
      <c r="A39" s="211" t="s">
        <v>303</v>
      </c>
      <c r="B39" s="194"/>
      <c r="C39" s="194"/>
      <c r="D39" s="194"/>
      <c r="E39" s="194"/>
      <c r="O39" s="201"/>
      <c r="P39" s="201"/>
      <c r="Q39" s="201"/>
      <c r="R39" s="201"/>
    </row>
    <row r="40" spans="1:18" x14ac:dyDescent="0.25">
      <c r="A40" s="16"/>
      <c r="O40" s="201"/>
      <c r="P40" s="201"/>
      <c r="Q40" s="201"/>
      <c r="R40" s="201"/>
    </row>
    <row r="41" spans="1:18" x14ac:dyDescent="0.25">
      <c r="A41" s="17" t="s">
        <v>304</v>
      </c>
      <c r="B41" s="18"/>
      <c r="C41" s="18"/>
      <c r="D41" s="18"/>
      <c r="E41" s="19"/>
      <c r="O41" s="201"/>
      <c r="P41" s="201"/>
      <c r="Q41" s="201"/>
      <c r="R41" s="201"/>
    </row>
    <row r="42" spans="1:18" x14ac:dyDescent="0.25">
      <c r="A42" t="s">
        <v>306</v>
      </c>
      <c r="O42" s="201"/>
      <c r="P42" s="201"/>
      <c r="Q42" s="201"/>
      <c r="R42" s="201"/>
    </row>
    <row r="43" spans="1:18" x14ac:dyDescent="0.25">
      <c r="A43" t="s">
        <v>307</v>
      </c>
      <c r="O43" s="201"/>
      <c r="P43" s="201"/>
      <c r="Q43" s="201"/>
      <c r="R43" s="201"/>
    </row>
    <row r="44" spans="1:18" x14ac:dyDescent="0.25">
      <c r="A44" t="s">
        <v>308</v>
      </c>
      <c r="O44" s="201"/>
      <c r="P44" s="201"/>
      <c r="Q44" s="201"/>
      <c r="R44" s="201"/>
    </row>
    <row r="45" spans="1:18" x14ac:dyDescent="0.25">
      <c r="A45" t="s">
        <v>309</v>
      </c>
      <c r="O45" s="201"/>
      <c r="P45" s="201"/>
      <c r="Q45" s="201"/>
      <c r="R45" s="201"/>
    </row>
    <row r="46" spans="1:18" x14ac:dyDescent="0.25">
      <c r="A46" t="s">
        <v>310</v>
      </c>
      <c r="O46" s="201"/>
      <c r="P46" s="201"/>
      <c r="Q46" s="201"/>
      <c r="R46" s="201"/>
    </row>
    <row r="47" spans="1:18" x14ac:dyDescent="0.25">
      <c r="A47" t="s">
        <v>382</v>
      </c>
      <c r="O47" s="201"/>
      <c r="P47" s="201"/>
      <c r="Q47" s="201"/>
      <c r="R47" s="201"/>
    </row>
    <row r="48" spans="1:18" x14ac:dyDescent="0.25">
      <c r="A48" s="212" t="s">
        <v>311</v>
      </c>
      <c r="O48" s="201"/>
      <c r="P48" s="201"/>
      <c r="Q48" s="201"/>
      <c r="R48" s="201"/>
    </row>
    <row r="49" spans="1:18" x14ac:dyDescent="0.25">
      <c r="A49" s="212" t="s">
        <v>312</v>
      </c>
      <c r="O49" s="201"/>
      <c r="P49" s="201"/>
      <c r="Q49" s="201"/>
      <c r="R49" s="201"/>
    </row>
    <row r="50" spans="1:18" x14ac:dyDescent="0.25">
      <c r="A50" s="204" t="s">
        <v>313</v>
      </c>
      <c r="O50" s="201"/>
      <c r="P50" s="201"/>
      <c r="Q50" s="201"/>
      <c r="R50" s="201"/>
    </row>
    <row r="51" spans="1:18" x14ac:dyDescent="0.25">
      <c r="O51" s="201"/>
      <c r="P51" s="201"/>
      <c r="Q51" s="201"/>
      <c r="R51" s="201"/>
    </row>
    <row r="52" spans="1:18" x14ac:dyDescent="0.25">
      <c r="A52" s="17" t="s">
        <v>38</v>
      </c>
      <c r="B52" s="18"/>
      <c r="C52" s="18"/>
      <c r="D52" s="18"/>
      <c r="E52" s="19"/>
      <c r="O52" s="201"/>
      <c r="P52" s="201"/>
      <c r="Q52" s="201"/>
      <c r="R52" s="201"/>
    </row>
    <row r="53" spans="1:18" x14ac:dyDescent="0.25">
      <c r="A53" t="s">
        <v>39</v>
      </c>
      <c r="O53" s="201"/>
      <c r="P53" s="201"/>
      <c r="Q53" s="201"/>
      <c r="R53" s="201"/>
    </row>
    <row r="54" spans="1:18" x14ac:dyDescent="0.25">
      <c r="O54" s="201"/>
      <c r="P54" s="201"/>
      <c r="Q54" s="201"/>
      <c r="R54" s="201"/>
    </row>
    <row r="55" spans="1:18" ht="72.75" customHeight="1" x14ac:dyDescent="0.25">
      <c r="B55" s="195"/>
      <c r="O55" s="201"/>
      <c r="P55" s="201"/>
      <c r="Q55" s="201"/>
      <c r="R55" s="201"/>
    </row>
    <row r="56" spans="1:18" x14ac:dyDescent="0.25">
      <c r="C56" t="s">
        <v>9</v>
      </c>
      <c r="O56" s="201"/>
      <c r="P56" s="201"/>
      <c r="Q56" s="201"/>
      <c r="R56" s="201"/>
    </row>
    <row r="57" spans="1:18" x14ac:dyDescent="0.25">
      <c r="A57" s="17" t="s">
        <v>40</v>
      </c>
      <c r="B57" s="18"/>
      <c r="C57" s="18"/>
      <c r="D57" s="18"/>
      <c r="E57" s="19"/>
      <c r="O57" s="201"/>
      <c r="P57" s="201"/>
      <c r="Q57" s="201"/>
      <c r="R57" s="201"/>
    </row>
    <row r="58" spans="1:18" x14ac:dyDescent="0.25">
      <c r="A58" s="2">
        <v>0</v>
      </c>
      <c r="B58" t="s">
        <v>379</v>
      </c>
      <c r="O58" s="201"/>
      <c r="P58" s="201"/>
      <c r="Q58" s="201"/>
      <c r="R58" s="201"/>
    </row>
    <row r="59" spans="1:18" x14ac:dyDescent="0.25">
      <c r="A59" s="2">
        <v>1</v>
      </c>
      <c r="B59" t="s">
        <v>41</v>
      </c>
      <c r="O59" s="201"/>
      <c r="P59" s="201"/>
      <c r="Q59" s="201"/>
      <c r="R59" s="201"/>
    </row>
    <row r="60" spans="1:18" x14ac:dyDescent="0.25">
      <c r="A60" s="2">
        <v>2</v>
      </c>
      <c r="B60" t="s">
        <v>42</v>
      </c>
      <c r="O60" s="201"/>
      <c r="P60" s="201"/>
      <c r="Q60" s="201"/>
      <c r="R60" s="201"/>
    </row>
    <row r="61" spans="1:18" x14ac:dyDescent="0.25">
      <c r="A61" s="2">
        <v>3</v>
      </c>
      <c r="B61" t="s">
        <v>43</v>
      </c>
      <c r="O61" s="201"/>
      <c r="P61" s="201"/>
      <c r="Q61" s="201"/>
      <c r="R61" s="201"/>
    </row>
    <row r="62" spans="1:18" x14ac:dyDescent="0.25">
      <c r="A62" s="2">
        <v>4</v>
      </c>
      <c r="B62" t="s">
        <v>44</v>
      </c>
      <c r="O62" s="201"/>
      <c r="P62" s="201"/>
      <c r="Q62" s="201"/>
      <c r="R62" s="201"/>
    </row>
    <row r="63" spans="1:18" x14ac:dyDescent="0.25">
      <c r="A63" s="2">
        <v>5</v>
      </c>
      <c r="B63" t="s">
        <v>45</v>
      </c>
      <c r="O63" s="201"/>
      <c r="P63" s="201"/>
      <c r="Q63" s="201"/>
      <c r="R63" s="201"/>
    </row>
    <row r="64" spans="1:18" ht="15.75" thickBot="1" x14ac:dyDescent="0.3">
      <c r="O64" s="201"/>
      <c r="P64" s="201"/>
      <c r="Q64" s="201"/>
      <c r="R64" s="201"/>
    </row>
    <row r="65" spans="1:18" ht="15.75" thickBot="1" x14ac:dyDescent="0.3">
      <c r="A65" t="s">
        <v>46</v>
      </c>
      <c r="B65" s="39"/>
      <c r="C65" t="s">
        <v>26</v>
      </c>
      <c r="O65" s="201"/>
      <c r="P65" s="201"/>
      <c r="Q65" s="201"/>
      <c r="R65" s="201"/>
    </row>
    <row r="66" spans="1:18" x14ac:dyDescent="0.25">
      <c r="O66" s="201"/>
      <c r="P66" s="201"/>
      <c r="Q66" s="201"/>
      <c r="R66" s="201"/>
    </row>
    <row r="67" spans="1:18" x14ac:dyDescent="0.25">
      <c r="A67" s="17" t="s">
        <v>47</v>
      </c>
      <c r="B67" s="18"/>
      <c r="C67" s="18"/>
      <c r="D67" s="18"/>
      <c r="E67" s="19"/>
      <c r="O67" s="201"/>
      <c r="P67" s="201"/>
      <c r="Q67" s="201"/>
      <c r="R67" s="201"/>
    </row>
    <row r="68" spans="1:18" x14ac:dyDescent="0.25">
      <c r="A68" t="s">
        <v>48</v>
      </c>
      <c r="O68" s="201"/>
      <c r="P68" s="201"/>
      <c r="Q68" s="201"/>
      <c r="R68" s="201"/>
    </row>
    <row r="69" spans="1:18" x14ac:dyDescent="0.25">
      <c r="A69" t="s">
        <v>49</v>
      </c>
      <c r="O69" s="201"/>
      <c r="P69" s="201"/>
      <c r="Q69" s="201"/>
      <c r="R69" s="201"/>
    </row>
    <row r="70" spans="1:18" ht="15.75" thickBot="1" x14ac:dyDescent="0.3">
      <c r="O70" s="201"/>
      <c r="P70" s="201"/>
      <c r="Q70" s="201"/>
      <c r="R70" s="201"/>
    </row>
    <row r="71" spans="1:18" ht="15.75" thickBot="1" x14ac:dyDescent="0.3">
      <c r="A71" t="s">
        <v>46</v>
      </c>
      <c r="B71" s="39"/>
      <c r="C71" t="s">
        <v>26</v>
      </c>
      <c r="O71" s="201"/>
      <c r="P71" s="201"/>
      <c r="Q71" s="201"/>
      <c r="R71" s="201"/>
    </row>
    <row r="72" spans="1:18" x14ac:dyDescent="0.25">
      <c r="C72" s="4"/>
      <c r="O72" s="201"/>
      <c r="P72" s="201"/>
      <c r="Q72" s="201"/>
      <c r="R72" s="201"/>
    </row>
    <row r="73" spans="1:18" x14ac:dyDescent="0.25">
      <c r="C73" s="4"/>
      <c r="O73" s="201"/>
      <c r="P73" s="201"/>
      <c r="Q73" s="201"/>
      <c r="R73" s="201"/>
    </row>
    <row r="74" spans="1:18" x14ac:dyDescent="0.25">
      <c r="C74" s="4"/>
      <c r="O74" s="201"/>
      <c r="P74" s="201"/>
      <c r="Q74" s="201"/>
      <c r="R74" s="201"/>
    </row>
    <row r="75" spans="1:18" x14ac:dyDescent="0.25">
      <c r="A75" s="211" t="s">
        <v>332</v>
      </c>
      <c r="B75" s="210"/>
      <c r="C75" s="210"/>
      <c r="D75" s="210"/>
      <c r="E75" s="210"/>
      <c r="O75" s="201"/>
      <c r="P75" s="201"/>
      <c r="Q75" s="201"/>
      <c r="R75" s="201"/>
    </row>
    <row r="76" spans="1:18" x14ac:dyDescent="0.25">
      <c r="A76" s="16"/>
      <c r="O76" s="201"/>
      <c r="P76" s="201"/>
      <c r="Q76" s="201"/>
      <c r="R76" s="201"/>
    </row>
    <row r="77" spans="1:18" x14ac:dyDescent="0.25">
      <c r="A77" s="17" t="s">
        <v>304</v>
      </c>
      <c r="B77" s="18"/>
      <c r="C77" s="18"/>
      <c r="D77" s="18"/>
      <c r="E77" s="19"/>
      <c r="O77" s="201"/>
      <c r="P77" s="201"/>
      <c r="Q77" s="201"/>
      <c r="R77" s="201"/>
    </row>
    <row r="78" spans="1:18" x14ac:dyDescent="0.25">
      <c r="A78" t="s">
        <v>325</v>
      </c>
      <c r="O78" s="201"/>
      <c r="P78" s="201"/>
      <c r="Q78" s="201"/>
      <c r="R78" s="201"/>
    </row>
    <row r="79" spans="1:18" x14ac:dyDescent="0.25">
      <c r="A79" s="212" t="s">
        <v>326</v>
      </c>
      <c r="O79" s="201"/>
      <c r="P79" s="201"/>
      <c r="Q79" s="201"/>
      <c r="R79" s="201"/>
    </row>
    <row r="80" spans="1:18" x14ac:dyDescent="0.25">
      <c r="A80" t="s">
        <v>327</v>
      </c>
      <c r="O80" s="201"/>
      <c r="P80" s="201"/>
      <c r="Q80" s="201"/>
      <c r="R80" s="201"/>
    </row>
    <row r="81" spans="1:18" x14ac:dyDescent="0.25">
      <c r="A81" t="s">
        <v>328</v>
      </c>
      <c r="O81" s="201"/>
      <c r="P81" s="201"/>
      <c r="Q81" s="201"/>
      <c r="R81" s="201"/>
    </row>
    <row r="82" spans="1:18" x14ac:dyDescent="0.25">
      <c r="A82" s="212" t="s">
        <v>383</v>
      </c>
      <c r="O82" s="201"/>
      <c r="P82" s="201"/>
      <c r="Q82" s="201"/>
      <c r="R82" s="201"/>
    </row>
    <row r="83" spans="1:18" x14ac:dyDescent="0.25">
      <c r="A83" s="212" t="s">
        <v>329</v>
      </c>
      <c r="O83" s="201"/>
      <c r="P83" s="201"/>
      <c r="Q83" s="201"/>
      <c r="R83" s="201"/>
    </row>
    <row r="84" spans="1:18" x14ac:dyDescent="0.25">
      <c r="A84" s="212" t="s">
        <v>331</v>
      </c>
      <c r="O84" s="201"/>
      <c r="P84" s="201"/>
      <c r="Q84" s="201"/>
      <c r="R84" s="201"/>
    </row>
    <row r="85" spans="1:18" x14ac:dyDescent="0.25">
      <c r="A85" s="10" t="s">
        <v>330</v>
      </c>
      <c r="O85" s="201"/>
      <c r="P85" s="201"/>
      <c r="Q85" s="201"/>
      <c r="R85" s="201"/>
    </row>
    <row r="86" spans="1:18" x14ac:dyDescent="0.25">
      <c r="O86" s="201"/>
      <c r="P86" s="201"/>
      <c r="Q86" s="201"/>
      <c r="R86" s="201"/>
    </row>
    <row r="87" spans="1:18" x14ac:dyDescent="0.25">
      <c r="A87" s="17" t="s">
        <v>38</v>
      </c>
      <c r="B87" s="18"/>
      <c r="C87" s="18"/>
      <c r="D87" s="18"/>
      <c r="E87" s="19"/>
      <c r="O87" s="201"/>
      <c r="P87" s="201"/>
      <c r="Q87" s="201"/>
      <c r="R87" s="201"/>
    </row>
    <row r="88" spans="1:18" x14ac:dyDescent="0.25">
      <c r="A88" t="s">
        <v>39</v>
      </c>
      <c r="O88" s="201"/>
      <c r="P88" s="201"/>
      <c r="Q88" s="201"/>
      <c r="R88" s="201"/>
    </row>
    <row r="89" spans="1:18" x14ac:dyDescent="0.25">
      <c r="O89" s="201"/>
      <c r="P89" s="201"/>
      <c r="Q89" s="201"/>
      <c r="R89" s="201"/>
    </row>
    <row r="90" spans="1:18" ht="72" customHeight="1" x14ac:dyDescent="0.25">
      <c r="B90" s="195"/>
      <c r="O90" s="201"/>
      <c r="P90" s="201"/>
      <c r="Q90" s="201"/>
      <c r="R90" s="201"/>
    </row>
    <row r="91" spans="1:18" x14ac:dyDescent="0.25">
      <c r="C91" t="s">
        <v>9</v>
      </c>
      <c r="O91" s="201"/>
      <c r="P91" s="201"/>
      <c r="Q91" s="201"/>
      <c r="R91" s="201"/>
    </row>
    <row r="92" spans="1:18" x14ac:dyDescent="0.25">
      <c r="A92" s="17" t="s">
        <v>40</v>
      </c>
      <c r="B92" s="18"/>
      <c r="C92" s="18"/>
      <c r="D92" s="18"/>
      <c r="E92" s="19"/>
      <c r="O92" s="201"/>
      <c r="P92" s="201"/>
      <c r="Q92" s="201"/>
      <c r="R92" s="201"/>
    </row>
    <row r="93" spans="1:18" x14ac:dyDescent="0.25">
      <c r="A93" s="2">
        <v>0</v>
      </c>
      <c r="B93" t="s">
        <v>379</v>
      </c>
      <c r="O93" s="201"/>
      <c r="P93" s="201"/>
      <c r="Q93" s="201"/>
      <c r="R93" s="201"/>
    </row>
    <row r="94" spans="1:18" x14ac:dyDescent="0.25">
      <c r="A94" s="2">
        <v>1</v>
      </c>
      <c r="B94" t="s">
        <v>41</v>
      </c>
      <c r="O94" s="201"/>
      <c r="P94" s="201"/>
      <c r="Q94" s="201"/>
      <c r="R94" s="201"/>
    </row>
    <row r="95" spans="1:18" x14ac:dyDescent="0.25">
      <c r="A95" s="2">
        <v>2</v>
      </c>
      <c r="B95" t="s">
        <v>42</v>
      </c>
      <c r="O95" s="201"/>
      <c r="P95" s="201"/>
      <c r="Q95" s="201"/>
      <c r="R95" s="201"/>
    </row>
    <row r="96" spans="1:18" x14ac:dyDescent="0.25">
      <c r="A96" s="2">
        <v>3</v>
      </c>
      <c r="B96" t="s">
        <v>43</v>
      </c>
      <c r="O96" s="201"/>
      <c r="P96" s="201"/>
      <c r="Q96" s="201"/>
      <c r="R96" s="201"/>
    </row>
    <row r="97" spans="1:18" x14ac:dyDescent="0.25">
      <c r="A97" s="2">
        <v>4</v>
      </c>
      <c r="B97" t="s">
        <v>50</v>
      </c>
      <c r="O97" s="201"/>
      <c r="P97" s="201"/>
      <c r="Q97" s="201"/>
      <c r="R97" s="201"/>
    </row>
    <row r="98" spans="1:18" x14ac:dyDescent="0.25">
      <c r="A98" s="2">
        <v>5</v>
      </c>
      <c r="B98" t="s">
        <v>51</v>
      </c>
      <c r="O98" s="201"/>
      <c r="P98" s="201"/>
      <c r="Q98" s="201"/>
      <c r="R98" s="201"/>
    </row>
    <row r="99" spans="1:18" ht="15.75" thickBot="1" x14ac:dyDescent="0.3">
      <c r="O99" s="201"/>
      <c r="P99" s="201"/>
      <c r="Q99" s="201"/>
      <c r="R99" s="201"/>
    </row>
    <row r="100" spans="1:18" ht="15.75" thickBot="1" x14ac:dyDescent="0.3">
      <c r="A100" t="s">
        <v>46</v>
      </c>
      <c r="B100" s="39"/>
      <c r="C100" t="s">
        <v>26</v>
      </c>
      <c r="O100" s="201"/>
      <c r="P100" s="201"/>
      <c r="Q100" s="201"/>
      <c r="R100" s="201"/>
    </row>
    <row r="101" spans="1:18" x14ac:dyDescent="0.25">
      <c r="O101" s="201"/>
      <c r="P101" s="201"/>
      <c r="Q101" s="201"/>
      <c r="R101" s="201"/>
    </row>
    <row r="102" spans="1:18" x14ac:dyDescent="0.25">
      <c r="A102" s="17" t="s">
        <v>47</v>
      </c>
      <c r="B102" s="18"/>
      <c r="C102" s="18"/>
      <c r="D102" s="18"/>
      <c r="E102" s="19"/>
      <c r="O102" s="201"/>
      <c r="P102" s="201"/>
      <c r="Q102" s="201"/>
      <c r="R102" s="201"/>
    </row>
    <row r="103" spans="1:18" x14ac:dyDescent="0.25">
      <c r="A103" t="s">
        <v>48</v>
      </c>
      <c r="O103" s="201"/>
      <c r="P103" s="201"/>
      <c r="Q103" s="201"/>
      <c r="R103" s="201"/>
    </row>
    <row r="104" spans="1:18" x14ac:dyDescent="0.25">
      <c r="A104" t="s">
        <v>49</v>
      </c>
      <c r="O104" s="201"/>
      <c r="P104" s="201"/>
      <c r="Q104" s="201"/>
      <c r="R104" s="201"/>
    </row>
    <row r="105" spans="1:18" ht="15.75" thickBot="1" x14ac:dyDescent="0.3">
      <c r="O105" s="201"/>
      <c r="P105" s="201"/>
      <c r="Q105" s="201"/>
      <c r="R105" s="201"/>
    </row>
    <row r="106" spans="1:18" ht="15.75" thickBot="1" x14ac:dyDescent="0.3">
      <c r="A106" t="s">
        <v>46</v>
      </c>
      <c r="B106" s="39"/>
      <c r="C106" t="s">
        <v>26</v>
      </c>
      <c r="O106" s="201"/>
      <c r="P106" s="201"/>
      <c r="Q106" s="201"/>
      <c r="R106" s="201"/>
    </row>
    <row r="107" spans="1:18" x14ac:dyDescent="0.25">
      <c r="C107" s="4"/>
      <c r="O107" s="201"/>
      <c r="P107" s="201"/>
      <c r="Q107" s="201"/>
      <c r="R107" s="201"/>
    </row>
    <row r="108" spans="1:18" x14ac:dyDescent="0.25">
      <c r="C108" s="4"/>
      <c r="O108" s="201"/>
      <c r="P108" s="201"/>
      <c r="Q108" s="201"/>
      <c r="R108" s="201"/>
    </row>
    <row r="109" spans="1:18" x14ac:dyDescent="0.25">
      <c r="O109" s="201"/>
      <c r="P109" s="201"/>
      <c r="Q109" s="201"/>
      <c r="R109" s="201"/>
    </row>
    <row r="110" spans="1:18" x14ac:dyDescent="0.25">
      <c r="A110" s="211" t="s">
        <v>314</v>
      </c>
      <c r="B110" s="210"/>
      <c r="C110" s="210"/>
      <c r="D110" s="210"/>
      <c r="E110" s="210"/>
      <c r="O110" s="201"/>
      <c r="P110" s="201"/>
      <c r="Q110" s="201"/>
      <c r="R110" s="201"/>
    </row>
    <row r="111" spans="1:18" x14ac:dyDescent="0.25">
      <c r="A111" s="16"/>
      <c r="O111" s="201"/>
      <c r="P111" s="201"/>
      <c r="Q111" s="201"/>
      <c r="R111" s="201"/>
    </row>
    <row r="112" spans="1:18" x14ac:dyDescent="0.25">
      <c r="A112" s="17" t="s">
        <v>304</v>
      </c>
      <c r="B112" s="18"/>
      <c r="C112" s="18"/>
      <c r="D112" s="18"/>
      <c r="E112" s="19"/>
      <c r="O112" s="201"/>
      <c r="P112" s="201"/>
      <c r="Q112" s="201"/>
      <c r="R112" s="201"/>
    </row>
    <row r="113" spans="1:18" x14ac:dyDescent="0.25">
      <c r="A113" t="s">
        <v>333</v>
      </c>
      <c r="O113" s="201"/>
      <c r="P113" s="201"/>
      <c r="Q113" s="201"/>
      <c r="R113" s="201"/>
    </row>
    <row r="114" spans="1:18" x14ac:dyDescent="0.25">
      <c r="A114" t="s">
        <v>334</v>
      </c>
      <c r="O114" s="201"/>
      <c r="P114" s="201"/>
      <c r="Q114" s="201"/>
      <c r="R114" s="201"/>
    </row>
    <row r="115" spans="1:18" x14ac:dyDescent="0.25">
      <c r="A115" t="s">
        <v>335</v>
      </c>
      <c r="O115" s="201"/>
      <c r="P115" s="201"/>
      <c r="Q115" s="201"/>
      <c r="R115" s="201"/>
    </row>
    <row r="116" spans="1:18" x14ac:dyDescent="0.25">
      <c r="A116" t="s">
        <v>384</v>
      </c>
      <c r="O116" s="201"/>
      <c r="P116" s="201"/>
      <c r="Q116" s="201"/>
      <c r="R116" s="201"/>
    </row>
    <row r="117" spans="1:18" x14ac:dyDescent="0.25">
      <c r="A117" t="s">
        <v>385</v>
      </c>
      <c r="O117" s="201"/>
      <c r="P117" s="201"/>
      <c r="Q117" s="201"/>
      <c r="R117" s="201"/>
    </row>
    <row r="118" spans="1:18" x14ac:dyDescent="0.25">
      <c r="A118" t="s">
        <v>336</v>
      </c>
      <c r="O118" s="201"/>
      <c r="P118" s="201"/>
      <c r="Q118" s="201"/>
      <c r="R118" s="201"/>
    </row>
    <row r="119" spans="1:18" x14ac:dyDescent="0.25">
      <c r="A119" s="204" t="s">
        <v>52</v>
      </c>
      <c r="O119" s="201"/>
      <c r="P119" s="201"/>
      <c r="Q119" s="201"/>
      <c r="R119" s="201"/>
    </row>
    <row r="120" spans="1:18" x14ac:dyDescent="0.25">
      <c r="O120" s="201"/>
      <c r="P120" s="201"/>
      <c r="Q120" s="201"/>
      <c r="R120" s="201"/>
    </row>
    <row r="121" spans="1:18" x14ac:dyDescent="0.25">
      <c r="A121" s="17" t="s">
        <v>38</v>
      </c>
      <c r="B121" s="18"/>
      <c r="C121" s="18"/>
      <c r="D121" s="18"/>
      <c r="E121" s="19"/>
      <c r="O121" s="201"/>
      <c r="P121" s="201"/>
      <c r="Q121" s="201"/>
      <c r="R121" s="201"/>
    </row>
    <row r="122" spans="1:18" x14ac:dyDescent="0.25">
      <c r="A122" t="s">
        <v>39</v>
      </c>
      <c r="O122" s="201"/>
      <c r="P122" s="201"/>
      <c r="Q122" s="201"/>
      <c r="R122" s="201"/>
    </row>
    <row r="123" spans="1:18" x14ac:dyDescent="0.25">
      <c r="O123" s="201"/>
      <c r="P123" s="201"/>
      <c r="Q123" s="201"/>
      <c r="R123" s="201"/>
    </row>
    <row r="124" spans="1:18" ht="78.75" customHeight="1" x14ac:dyDescent="0.25">
      <c r="B124" s="195"/>
      <c r="O124" s="201"/>
      <c r="P124" s="201"/>
      <c r="Q124" s="201"/>
      <c r="R124" s="201"/>
    </row>
    <row r="125" spans="1:18" x14ac:dyDescent="0.25">
      <c r="O125" s="201"/>
      <c r="P125" s="201"/>
      <c r="Q125" s="201"/>
      <c r="R125" s="201"/>
    </row>
    <row r="126" spans="1:18" x14ac:dyDescent="0.25">
      <c r="A126" s="17" t="s">
        <v>40</v>
      </c>
      <c r="B126" s="18"/>
      <c r="C126" s="18"/>
      <c r="D126" s="18"/>
      <c r="E126" s="19"/>
      <c r="O126" s="201"/>
      <c r="P126" s="201"/>
      <c r="Q126" s="201"/>
      <c r="R126" s="201"/>
    </row>
    <row r="127" spans="1:18" x14ac:dyDescent="0.25">
      <c r="A127" s="2">
        <v>0</v>
      </c>
      <c r="B127" t="s">
        <v>379</v>
      </c>
      <c r="O127" s="201"/>
      <c r="P127" s="201"/>
      <c r="Q127" s="201"/>
      <c r="R127" s="201"/>
    </row>
    <row r="128" spans="1:18" x14ac:dyDescent="0.25">
      <c r="A128" s="2">
        <v>1</v>
      </c>
      <c r="B128" t="s">
        <v>41</v>
      </c>
      <c r="O128" s="201"/>
      <c r="P128" s="201"/>
      <c r="Q128" s="201"/>
      <c r="R128" s="201"/>
    </row>
    <row r="129" spans="1:18" x14ac:dyDescent="0.25">
      <c r="A129" s="2">
        <v>2</v>
      </c>
      <c r="B129" t="s">
        <v>42</v>
      </c>
      <c r="O129" s="201"/>
      <c r="P129" s="201"/>
      <c r="Q129" s="201"/>
      <c r="R129" s="201"/>
    </row>
    <row r="130" spans="1:18" x14ac:dyDescent="0.25">
      <c r="A130" s="2">
        <v>3</v>
      </c>
      <c r="B130" t="s">
        <v>53</v>
      </c>
      <c r="O130" s="201"/>
      <c r="P130" s="201"/>
      <c r="Q130" s="201"/>
      <c r="R130" s="201"/>
    </row>
    <row r="131" spans="1:18" x14ac:dyDescent="0.25">
      <c r="A131" s="2">
        <v>4</v>
      </c>
      <c r="B131" t="s">
        <v>50</v>
      </c>
      <c r="O131" s="201"/>
      <c r="P131" s="201"/>
      <c r="Q131" s="201"/>
      <c r="R131" s="201"/>
    </row>
    <row r="132" spans="1:18" x14ac:dyDescent="0.25">
      <c r="A132" s="2">
        <v>5</v>
      </c>
      <c r="B132" t="s">
        <v>51</v>
      </c>
      <c r="O132" s="201"/>
      <c r="P132" s="201"/>
      <c r="Q132" s="201"/>
      <c r="R132" s="201"/>
    </row>
    <row r="133" spans="1:18" ht="15.75" thickBot="1" x14ac:dyDescent="0.3">
      <c r="O133" s="201"/>
      <c r="P133" s="201"/>
      <c r="Q133" s="201"/>
      <c r="R133" s="201"/>
    </row>
    <row r="134" spans="1:18" ht="15.75" thickBot="1" x14ac:dyDescent="0.3">
      <c r="A134" t="s">
        <v>46</v>
      </c>
      <c r="B134" s="39"/>
      <c r="C134" t="s">
        <v>26</v>
      </c>
      <c r="O134" s="201"/>
      <c r="P134" s="201"/>
      <c r="Q134" s="201"/>
      <c r="R134" s="201"/>
    </row>
    <row r="135" spans="1:18" x14ac:dyDescent="0.25">
      <c r="O135" s="201"/>
      <c r="P135" s="201"/>
      <c r="Q135" s="201"/>
      <c r="R135" s="201"/>
    </row>
    <row r="136" spans="1:18" x14ac:dyDescent="0.25">
      <c r="A136" s="17" t="s">
        <v>47</v>
      </c>
      <c r="B136" s="18"/>
      <c r="C136" s="18"/>
      <c r="D136" s="18"/>
      <c r="E136" s="19"/>
      <c r="O136" s="201"/>
      <c r="P136" s="201"/>
      <c r="Q136" s="201"/>
      <c r="R136" s="201"/>
    </row>
    <row r="137" spans="1:18" x14ac:dyDescent="0.25">
      <c r="A137" t="s">
        <v>48</v>
      </c>
      <c r="O137" s="201"/>
      <c r="P137" s="201"/>
      <c r="Q137" s="201"/>
      <c r="R137" s="201"/>
    </row>
    <row r="138" spans="1:18" x14ac:dyDescent="0.25">
      <c r="A138" t="s">
        <v>49</v>
      </c>
      <c r="O138" s="201"/>
      <c r="P138" s="201"/>
      <c r="Q138" s="201"/>
      <c r="R138" s="201"/>
    </row>
    <row r="139" spans="1:18" ht="15.75" thickBot="1" x14ac:dyDescent="0.3">
      <c r="O139" s="201"/>
      <c r="P139" s="201"/>
      <c r="Q139" s="201"/>
      <c r="R139" s="201"/>
    </row>
    <row r="140" spans="1:18" ht="15.75" thickBot="1" x14ac:dyDescent="0.3">
      <c r="A140" t="s">
        <v>46</v>
      </c>
      <c r="B140" s="39"/>
      <c r="C140" t="s">
        <v>26</v>
      </c>
      <c r="O140" s="201"/>
      <c r="P140" s="201"/>
      <c r="Q140" s="201"/>
      <c r="R140" s="201"/>
    </row>
    <row r="141" spans="1:18" x14ac:dyDescent="0.25">
      <c r="C141" s="4"/>
      <c r="O141" s="201"/>
      <c r="P141" s="201"/>
      <c r="Q141" s="201"/>
      <c r="R141" s="201"/>
    </row>
    <row r="142" spans="1:18" x14ac:dyDescent="0.25">
      <c r="C142" s="4"/>
      <c r="O142" s="201"/>
      <c r="P142" s="201"/>
      <c r="Q142" s="201"/>
      <c r="R142" s="201"/>
    </row>
    <row r="143" spans="1:18" x14ac:dyDescent="0.25">
      <c r="C143" s="4"/>
      <c r="O143" s="201"/>
      <c r="P143" s="201"/>
      <c r="Q143" s="201"/>
      <c r="R143" s="201"/>
    </row>
    <row r="144" spans="1:18" x14ac:dyDescent="0.25">
      <c r="A144" s="211" t="s">
        <v>315</v>
      </c>
      <c r="B144" s="210"/>
      <c r="C144" s="210"/>
      <c r="D144" s="210"/>
      <c r="E144" s="210"/>
      <c r="O144" s="201"/>
      <c r="P144" s="201"/>
      <c r="Q144" s="201"/>
      <c r="R144" s="201"/>
    </row>
    <row r="145" spans="1:18" x14ac:dyDescent="0.25">
      <c r="A145" s="16"/>
      <c r="O145" s="201"/>
      <c r="P145" s="201"/>
      <c r="Q145" s="201"/>
      <c r="R145" s="201"/>
    </row>
    <row r="146" spans="1:18" x14ac:dyDescent="0.25">
      <c r="A146" s="17" t="s">
        <v>304</v>
      </c>
      <c r="B146" s="18"/>
      <c r="C146" s="18"/>
      <c r="D146" s="18"/>
      <c r="E146" s="19"/>
      <c r="O146" s="201"/>
      <c r="P146" s="201"/>
      <c r="Q146" s="201"/>
      <c r="R146" s="201"/>
    </row>
    <row r="147" spans="1:18" x14ac:dyDescent="0.25">
      <c r="A147" t="s">
        <v>337</v>
      </c>
      <c r="O147" s="201"/>
      <c r="P147" s="201"/>
      <c r="Q147" s="201"/>
      <c r="R147" s="201"/>
    </row>
    <row r="148" spans="1:18" x14ac:dyDescent="0.25">
      <c r="A148" s="212" t="s">
        <v>338</v>
      </c>
      <c r="O148" s="201"/>
      <c r="P148" s="201"/>
      <c r="Q148" s="201"/>
      <c r="R148" s="201"/>
    </row>
    <row r="149" spans="1:18" x14ac:dyDescent="0.25">
      <c r="O149" s="201"/>
      <c r="P149" s="201"/>
      <c r="Q149" s="201"/>
      <c r="R149" s="201"/>
    </row>
    <row r="150" spans="1:18" x14ac:dyDescent="0.25">
      <c r="A150" s="17" t="s">
        <v>38</v>
      </c>
      <c r="B150" s="18"/>
      <c r="C150" s="18"/>
      <c r="D150" s="18"/>
      <c r="E150" s="19"/>
      <c r="O150" s="201"/>
      <c r="P150" s="201"/>
      <c r="Q150" s="201"/>
      <c r="R150" s="201"/>
    </row>
    <row r="151" spans="1:18" x14ac:dyDescent="0.25">
      <c r="A151" t="s">
        <v>39</v>
      </c>
      <c r="O151" s="201"/>
      <c r="P151" s="201"/>
      <c r="Q151" s="201"/>
      <c r="R151" s="201"/>
    </row>
    <row r="152" spans="1:18" x14ac:dyDescent="0.25">
      <c r="O152" s="201"/>
      <c r="P152" s="201"/>
      <c r="Q152" s="201"/>
      <c r="R152" s="201"/>
    </row>
    <row r="153" spans="1:18" ht="72" customHeight="1" x14ac:dyDescent="0.25">
      <c r="B153" s="195"/>
      <c r="O153" s="201"/>
      <c r="P153" s="201"/>
      <c r="Q153" s="201"/>
      <c r="R153" s="201"/>
    </row>
    <row r="154" spans="1:18" x14ac:dyDescent="0.25">
      <c r="C154" t="s">
        <v>9</v>
      </c>
      <c r="O154" s="201"/>
      <c r="P154" s="201"/>
      <c r="Q154" s="201"/>
      <c r="R154" s="201"/>
    </row>
    <row r="155" spans="1:18" x14ac:dyDescent="0.25">
      <c r="A155" s="17" t="s">
        <v>40</v>
      </c>
      <c r="B155" s="18"/>
      <c r="C155" s="18"/>
      <c r="D155" s="18"/>
      <c r="E155" s="19"/>
      <c r="O155" s="201"/>
      <c r="P155" s="201"/>
      <c r="Q155" s="201"/>
      <c r="R155" s="201"/>
    </row>
    <row r="156" spans="1:18" x14ac:dyDescent="0.25">
      <c r="A156" s="2">
        <v>0</v>
      </c>
      <c r="B156" t="s">
        <v>379</v>
      </c>
      <c r="O156" s="201"/>
      <c r="P156" s="201"/>
      <c r="Q156" s="201"/>
      <c r="R156" s="201"/>
    </row>
    <row r="157" spans="1:18" x14ac:dyDescent="0.25">
      <c r="A157" s="2">
        <v>1</v>
      </c>
      <c r="B157" t="s">
        <v>54</v>
      </c>
      <c r="O157" s="201"/>
      <c r="P157" s="201"/>
      <c r="Q157" s="201"/>
      <c r="R157" s="201"/>
    </row>
    <row r="158" spans="1:18" x14ac:dyDescent="0.25">
      <c r="A158" s="2">
        <v>2</v>
      </c>
      <c r="B158" t="s">
        <v>55</v>
      </c>
      <c r="O158" s="201"/>
      <c r="P158" s="201"/>
      <c r="Q158" s="201"/>
      <c r="R158" s="201"/>
    </row>
    <row r="159" spans="1:18" x14ac:dyDescent="0.25">
      <c r="A159" s="2">
        <v>3</v>
      </c>
      <c r="B159" t="s">
        <v>56</v>
      </c>
      <c r="O159" s="201"/>
      <c r="P159" s="201"/>
      <c r="Q159" s="201"/>
      <c r="R159" s="201"/>
    </row>
    <row r="160" spans="1:18" x14ac:dyDescent="0.25">
      <c r="A160" s="2">
        <v>4</v>
      </c>
      <c r="B160" t="s">
        <v>57</v>
      </c>
      <c r="O160" s="201"/>
      <c r="P160" s="201"/>
      <c r="Q160" s="201"/>
      <c r="R160" s="201"/>
    </row>
    <row r="161" spans="1:18" x14ac:dyDescent="0.25">
      <c r="A161" s="2">
        <v>5</v>
      </c>
      <c r="B161" t="s">
        <v>58</v>
      </c>
      <c r="O161" s="201"/>
      <c r="P161" s="201"/>
      <c r="Q161" s="201"/>
      <c r="R161" s="201"/>
    </row>
    <row r="162" spans="1:18" ht="15.75" thickBot="1" x14ac:dyDescent="0.3">
      <c r="O162" s="201"/>
      <c r="P162" s="201"/>
      <c r="Q162" s="201"/>
      <c r="R162" s="201"/>
    </row>
    <row r="163" spans="1:18" ht="15.75" thickBot="1" x14ac:dyDescent="0.3">
      <c r="A163" t="s">
        <v>46</v>
      </c>
      <c r="B163" s="39"/>
      <c r="C163" t="s">
        <v>26</v>
      </c>
      <c r="O163" s="201"/>
      <c r="P163" s="201"/>
      <c r="Q163" s="201"/>
      <c r="R163" s="201"/>
    </row>
    <row r="164" spans="1:18" x14ac:dyDescent="0.25">
      <c r="O164" s="201"/>
      <c r="P164" s="201"/>
      <c r="Q164" s="201"/>
      <c r="R164" s="201"/>
    </row>
    <row r="165" spans="1:18" x14ac:dyDescent="0.25">
      <c r="A165" s="17" t="s">
        <v>47</v>
      </c>
      <c r="B165" s="18"/>
      <c r="C165" s="18"/>
      <c r="D165" s="18"/>
      <c r="E165" s="19"/>
      <c r="O165" s="201"/>
      <c r="P165" s="201"/>
      <c r="Q165" s="201"/>
      <c r="R165" s="201"/>
    </row>
    <row r="166" spans="1:18" x14ac:dyDescent="0.25">
      <c r="A166" t="s">
        <v>48</v>
      </c>
      <c r="O166" s="201"/>
      <c r="P166" s="201"/>
      <c r="Q166" s="201"/>
      <c r="R166" s="201"/>
    </row>
    <row r="167" spans="1:18" x14ac:dyDescent="0.25">
      <c r="A167" t="s">
        <v>49</v>
      </c>
      <c r="O167" s="201"/>
      <c r="P167" s="201"/>
      <c r="Q167" s="201"/>
      <c r="R167" s="201"/>
    </row>
    <row r="168" spans="1:18" ht="15.75" thickBot="1" x14ac:dyDescent="0.3">
      <c r="O168" s="201"/>
      <c r="P168" s="201"/>
      <c r="Q168" s="201"/>
      <c r="R168" s="201"/>
    </row>
    <row r="169" spans="1:18" ht="15.75" thickBot="1" x14ac:dyDescent="0.3">
      <c r="A169" t="s">
        <v>46</v>
      </c>
      <c r="B169" s="39"/>
      <c r="C169" t="s">
        <v>26</v>
      </c>
      <c r="O169" s="201"/>
      <c r="P169" s="201"/>
      <c r="Q169" s="201"/>
      <c r="R169" s="201"/>
    </row>
    <row r="170" spans="1:18" x14ac:dyDescent="0.25">
      <c r="C170" s="4"/>
      <c r="O170" s="201"/>
      <c r="P170" s="201"/>
      <c r="Q170" s="201"/>
      <c r="R170" s="201"/>
    </row>
    <row r="171" spans="1:18" x14ac:dyDescent="0.25">
      <c r="C171" s="4"/>
      <c r="O171" s="201"/>
      <c r="P171" s="201"/>
      <c r="Q171" s="201"/>
      <c r="R171" s="201"/>
    </row>
    <row r="172" spans="1:18" x14ac:dyDescent="0.25">
      <c r="C172" s="4"/>
      <c r="O172" s="201"/>
      <c r="P172" s="201"/>
      <c r="Q172" s="201"/>
      <c r="R172" s="201"/>
    </row>
    <row r="173" spans="1:18" x14ac:dyDescent="0.25">
      <c r="A173" s="211" t="s">
        <v>316</v>
      </c>
      <c r="B173" s="210"/>
      <c r="C173" s="210"/>
      <c r="D173" s="210"/>
      <c r="E173" s="210"/>
      <c r="O173" s="201"/>
      <c r="P173" s="201"/>
      <c r="Q173" s="201"/>
      <c r="R173" s="201"/>
    </row>
    <row r="174" spans="1:18" x14ac:dyDescent="0.25">
      <c r="A174" s="16"/>
      <c r="O174" s="201"/>
      <c r="P174" s="201"/>
      <c r="Q174" s="201"/>
      <c r="R174" s="201"/>
    </row>
    <row r="175" spans="1:18" x14ac:dyDescent="0.25">
      <c r="A175" s="17" t="s">
        <v>304</v>
      </c>
      <c r="B175" s="18"/>
      <c r="C175" s="18"/>
      <c r="D175" s="18"/>
      <c r="E175" s="19"/>
      <c r="O175" s="201"/>
      <c r="P175" s="201"/>
      <c r="Q175" s="201"/>
      <c r="R175" s="201"/>
    </row>
    <row r="176" spans="1:18" x14ac:dyDescent="0.25">
      <c r="A176" t="s">
        <v>386</v>
      </c>
      <c r="O176" s="201"/>
      <c r="P176" s="201"/>
      <c r="Q176" s="201"/>
      <c r="R176" s="201"/>
    </row>
    <row r="177" spans="1:18" x14ac:dyDescent="0.25">
      <c r="A177" t="s">
        <v>339</v>
      </c>
      <c r="O177" s="201"/>
      <c r="P177" s="201"/>
      <c r="Q177" s="201"/>
      <c r="R177" s="201"/>
    </row>
    <row r="178" spans="1:18" x14ac:dyDescent="0.25">
      <c r="A178" t="s">
        <v>340</v>
      </c>
      <c r="O178" s="201"/>
      <c r="P178" s="201"/>
      <c r="Q178" s="201"/>
      <c r="R178" s="201"/>
    </row>
    <row r="179" spans="1:18" x14ac:dyDescent="0.25">
      <c r="O179" s="201"/>
      <c r="P179" s="201"/>
      <c r="Q179" s="201"/>
      <c r="R179" s="201"/>
    </row>
    <row r="180" spans="1:18" x14ac:dyDescent="0.25">
      <c r="A180" s="17" t="s">
        <v>38</v>
      </c>
      <c r="B180" s="18"/>
      <c r="C180" s="18"/>
      <c r="D180" s="18"/>
      <c r="E180" s="19"/>
      <c r="O180" s="201"/>
      <c r="P180" s="201"/>
      <c r="Q180" s="201"/>
      <c r="R180" s="201"/>
    </row>
    <row r="181" spans="1:18" x14ac:dyDescent="0.25">
      <c r="A181" t="s">
        <v>39</v>
      </c>
      <c r="O181" s="201"/>
      <c r="P181" s="201"/>
      <c r="Q181" s="201"/>
      <c r="R181" s="201"/>
    </row>
    <row r="182" spans="1:18" x14ac:dyDescent="0.25">
      <c r="O182" s="201"/>
      <c r="P182" s="201"/>
      <c r="Q182" s="201"/>
      <c r="R182" s="201"/>
    </row>
    <row r="183" spans="1:18" ht="68.25" customHeight="1" x14ac:dyDescent="0.25">
      <c r="B183" s="195"/>
      <c r="O183" s="201"/>
      <c r="P183" s="201"/>
      <c r="Q183" s="201"/>
      <c r="R183" s="201"/>
    </row>
    <row r="184" spans="1:18" x14ac:dyDescent="0.25">
      <c r="C184" t="s">
        <v>9</v>
      </c>
      <c r="O184" s="201"/>
      <c r="P184" s="201"/>
      <c r="Q184" s="201"/>
      <c r="R184" s="201"/>
    </row>
    <row r="185" spans="1:18" x14ac:dyDescent="0.25">
      <c r="A185" s="17" t="s">
        <v>40</v>
      </c>
      <c r="B185" s="18"/>
      <c r="C185" s="18"/>
      <c r="D185" s="18"/>
      <c r="E185" s="19"/>
      <c r="O185" s="201"/>
      <c r="P185" s="201"/>
      <c r="Q185" s="201"/>
      <c r="R185" s="201"/>
    </row>
    <row r="186" spans="1:18" x14ac:dyDescent="0.25">
      <c r="A186" s="2">
        <v>0</v>
      </c>
      <c r="B186" t="s">
        <v>379</v>
      </c>
      <c r="O186" s="201"/>
      <c r="P186" s="201"/>
      <c r="Q186" s="201"/>
      <c r="R186" s="201"/>
    </row>
    <row r="187" spans="1:18" x14ac:dyDescent="0.25">
      <c r="A187" s="2">
        <v>1</v>
      </c>
      <c r="B187" t="s">
        <v>59</v>
      </c>
      <c r="O187" s="201"/>
      <c r="P187" s="201"/>
      <c r="Q187" s="201"/>
      <c r="R187" s="201"/>
    </row>
    <row r="188" spans="1:18" x14ac:dyDescent="0.25">
      <c r="A188" s="2">
        <v>2</v>
      </c>
      <c r="B188" t="s">
        <v>60</v>
      </c>
      <c r="O188" s="201"/>
      <c r="P188" s="201"/>
      <c r="Q188" s="201"/>
      <c r="R188" s="201"/>
    </row>
    <row r="189" spans="1:18" x14ac:dyDescent="0.25">
      <c r="A189" s="2">
        <v>3</v>
      </c>
      <c r="B189" t="s">
        <v>61</v>
      </c>
      <c r="O189" s="201"/>
      <c r="P189" s="201"/>
      <c r="Q189" s="201"/>
      <c r="R189" s="201"/>
    </row>
    <row r="190" spans="1:18" x14ac:dyDescent="0.25">
      <c r="A190" s="2">
        <v>4</v>
      </c>
      <c r="B190" t="s">
        <v>62</v>
      </c>
      <c r="O190" s="201"/>
      <c r="P190" s="201"/>
      <c r="Q190" s="201"/>
      <c r="R190" s="201"/>
    </row>
    <row r="191" spans="1:18" ht="27.75" customHeight="1" x14ac:dyDescent="0.25">
      <c r="A191" s="2">
        <v>5</v>
      </c>
      <c r="B191" s="219" t="s">
        <v>63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O191" s="220"/>
      <c r="P191" s="220"/>
      <c r="Q191" s="220"/>
      <c r="R191" s="220"/>
    </row>
    <row r="192" spans="1:18" ht="15.75" thickBot="1" x14ac:dyDescent="0.3">
      <c r="O192" s="201"/>
      <c r="P192" s="201"/>
      <c r="Q192" s="201"/>
      <c r="R192" s="201"/>
    </row>
    <row r="193" spans="1:18" ht="15.75" thickBot="1" x14ac:dyDescent="0.3">
      <c r="A193" t="s">
        <v>46</v>
      </c>
      <c r="B193" s="39"/>
      <c r="C193" t="s">
        <v>26</v>
      </c>
      <c r="O193" s="201"/>
      <c r="P193" s="201"/>
      <c r="Q193" s="201"/>
      <c r="R193" s="201"/>
    </row>
    <row r="194" spans="1:18" x14ac:dyDescent="0.25">
      <c r="O194" s="201"/>
      <c r="P194" s="201"/>
      <c r="Q194" s="201"/>
      <c r="R194" s="201"/>
    </row>
    <row r="195" spans="1:18" x14ac:dyDescent="0.25">
      <c r="A195" s="17" t="s">
        <v>47</v>
      </c>
      <c r="B195" s="18"/>
      <c r="C195" s="18"/>
      <c r="D195" s="18"/>
      <c r="E195" s="19"/>
      <c r="O195" s="201"/>
      <c r="P195" s="201"/>
      <c r="Q195" s="201"/>
      <c r="R195" s="201"/>
    </row>
    <row r="196" spans="1:18" x14ac:dyDescent="0.25">
      <c r="A196" t="s">
        <v>48</v>
      </c>
      <c r="O196" s="201"/>
      <c r="P196" s="201"/>
      <c r="Q196" s="201"/>
      <c r="R196" s="201"/>
    </row>
    <row r="197" spans="1:18" x14ac:dyDescent="0.25">
      <c r="A197" t="s">
        <v>49</v>
      </c>
      <c r="O197" s="201"/>
      <c r="P197" s="201"/>
      <c r="Q197" s="201"/>
      <c r="R197" s="201"/>
    </row>
    <row r="198" spans="1:18" ht="15.75" thickBot="1" x14ac:dyDescent="0.3">
      <c r="O198" s="201"/>
      <c r="P198" s="201"/>
      <c r="Q198" s="201"/>
      <c r="R198" s="201"/>
    </row>
    <row r="199" spans="1:18" ht="15.75" thickBot="1" x14ac:dyDescent="0.3">
      <c r="A199" t="s">
        <v>46</v>
      </c>
      <c r="B199" s="39">
        <v>2</v>
      </c>
      <c r="C199" t="s">
        <v>26</v>
      </c>
      <c r="O199" s="201"/>
      <c r="P199" s="201"/>
      <c r="Q199" s="201"/>
      <c r="R199" s="201"/>
    </row>
    <row r="200" spans="1:18" x14ac:dyDescent="0.25">
      <c r="C200" s="4"/>
      <c r="O200" s="201"/>
      <c r="P200" s="201"/>
      <c r="Q200" s="201"/>
      <c r="R200" s="201"/>
    </row>
    <row r="201" spans="1:18" x14ac:dyDescent="0.25">
      <c r="C201" s="4"/>
      <c r="O201" s="201"/>
      <c r="P201" s="201"/>
      <c r="Q201" s="201"/>
      <c r="R201" s="201"/>
    </row>
    <row r="202" spans="1:18" x14ac:dyDescent="0.25">
      <c r="C202" s="4"/>
      <c r="O202" s="201"/>
      <c r="P202" s="201"/>
      <c r="Q202" s="201"/>
      <c r="R202" s="201"/>
    </row>
    <row r="203" spans="1:18" x14ac:dyDescent="0.25">
      <c r="A203" s="211" t="s">
        <v>317</v>
      </c>
      <c r="B203" s="210"/>
      <c r="C203" s="210"/>
      <c r="D203" s="210"/>
      <c r="E203" s="210"/>
      <c r="O203" s="201"/>
      <c r="P203" s="201"/>
      <c r="Q203" s="201"/>
      <c r="R203" s="201"/>
    </row>
    <row r="204" spans="1:18" x14ac:dyDescent="0.25">
      <c r="A204" s="16"/>
      <c r="O204" s="201"/>
      <c r="P204" s="201"/>
      <c r="Q204" s="201"/>
      <c r="R204" s="201"/>
    </row>
    <row r="205" spans="1:18" x14ac:dyDescent="0.25">
      <c r="A205" s="17" t="s">
        <v>304</v>
      </c>
      <c r="B205" s="18"/>
      <c r="C205" s="18"/>
      <c r="D205" s="18"/>
      <c r="E205" s="19"/>
      <c r="O205" s="201"/>
      <c r="P205" s="201"/>
      <c r="Q205" s="201"/>
      <c r="R205" s="201"/>
    </row>
    <row r="206" spans="1:18" x14ac:dyDescent="0.25">
      <c r="A206" t="s">
        <v>387</v>
      </c>
      <c r="O206" s="201"/>
      <c r="P206" s="201"/>
      <c r="Q206" s="201"/>
      <c r="R206" s="201"/>
    </row>
    <row r="207" spans="1:18" x14ac:dyDescent="0.25">
      <c r="A207" t="s">
        <v>341</v>
      </c>
      <c r="O207" s="201"/>
      <c r="P207" s="201"/>
      <c r="Q207" s="201"/>
      <c r="R207" s="201"/>
    </row>
    <row r="208" spans="1:18" x14ac:dyDescent="0.25">
      <c r="A208" t="s">
        <v>342</v>
      </c>
      <c r="O208" s="201"/>
      <c r="P208" s="201"/>
      <c r="Q208" s="201"/>
      <c r="R208" s="201"/>
    </row>
    <row r="209" spans="1:18" x14ac:dyDescent="0.25">
      <c r="A209" t="s">
        <v>343</v>
      </c>
      <c r="O209" s="201"/>
      <c r="P209" s="201"/>
      <c r="Q209" s="201"/>
      <c r="R209" s="201"/>
    </row>
    <row r="210" spans="1:18" x14ac:dyDescent="0.25">
      <c r="A210" t="s">
        <v>344</v>
      </c>
      <c r="O210" s="201"/>
      <c r="P210" s="201"/>
      <c r="Q210" s="201"/>
      <c r="R210" s="201"/>
    </row>
    <row r="211" spans="1:18" x14ac:dyDescent="0.25">
      <c r="A211" t="s">
        <v>345</v>
      </c>
      <c r="O211" s="201"/>
      <c r="P211" s="201"/>
      <c r="Q211" s="201"/>
      <c r="R211" s="201"/>
    </row>
    <row r="212" spans="1:18" x14ac:dyDescent="0.25">
      <c r="A212" t="s">
        <v>388</v>
      </c>
      <c r="O212" s="201"/>
      <c r="P212" s="201"/>
      <c r="Q212" s="201"/>
      <c r="R212" s="201"/>
    </row>
    <row r="213" spans="1:18" x14ac:dyDescent="0.25">
      <c r="A213" t="s">
        <v>389</v>
      </c>
      <c r="O213" s="201"/>
      <c r="P213" s="201"/>
      <c r="Q213" s="201"/>
      <c r="R213" s="201"/>
    </row>
    <row r="214" spans="1:18" x14ac:dyDescent="0.25">
      <c r="A214" s="204" t="s">
        <v>346</v>
      </c>
      <c r="O214" s="201"/>
      <c r="P214" s="201"/>
      <c r="Q214" s="201"/>
      <c r="R214" s="201"/>
    </row>
    <row r="215" spans="1:18" x14ac:dyDescent="0.25">
      <c r="O215" s="201"/>
      <c r="P215" s="201"/>
      <c r="Q215" s="201"/>
      <c r="R215" s="201"/>
    </row>
    <row r="216" spans="1:18" x14ac:dyDescent="0.25">
      <c r="A216" s="17" t="s">
        <v>38</v>
      </c>
      <c r="B216" s="18"/>
      <c r="C216" s="18"/>
      <c r="D216" s="18"/>
      <c r="E216" s="19"/>
      <c r="O216" s="201"/>
      <c r="P216" s="201"/>
      <c r="Q216" s="201"/>
      <c r="R216" s="201"/>
    </row>
    <row r="217" spans="1:18" x14ac:dyDescent="0.25">
      <c r="A217" t="s">
        <v>39</v>
      </c>
      <c r="O217" s="201"/>
      <c r="P217" s="201"/>
      <c r="Q217" s="201"/>
      <c r="R217" s="201"/>
    </row>
    <row r="218" spans="1:18" x14ac:dyDescent="0.25">
      <c r="O218" s="201"/>
      <c r="P218" s="201"/>
      <c r="Q218" s="201"/>
      <c r="R218" s="201"/>
    </row>
    <row r="219" spans="1:18" ht="82.5" customHeight="1" x14ac:dyDescent="0.25">
      <c r="B219" s="195"/>
      <c r="O219" s="201"/>
      <c r="P219" s="201"/>
      <c r="Q219" s="201"/>
      <c r="R219" s="201"/>
    </row>
    <row r="220" spans="1:18" x14ac:dyDescent="0.25">
      <c r="C220" t="s">
        <v>9</v>
      </c>
      <c r="O220" s="201"/>
      <c r="P220" s="201"/>
      <c r="Q220" s="201"/>
      <c r="R220" s="201"/>
    </row>
    <row r="221" spans="1:18" x14ac:dyDescent="0.25">
      <c r="A221" s="17" t="s">
        <v>40</v>
      </c>
      <c r="B221" s="18"/>
      <c r="C221" s="18"/>
      <c r="D221" s="18"/>
      <c r="E221" s="19"/>
      <c r="O221" s="201"/>
      <c r="P221" s="201"/>
      <c r="Q221" s="201"/>
      <c r="R221" s="201"/>
    </row>
    <row r="222" spans="1:18" x14ac:dyDescent="0.25">
      <c r="A222" s="2">
        <v>0</v>
      </c>
      <c r="B222" t="s">
        <v>379</v>
      </c>
      <c r="O222" s="201"/>
      <c r="P222" s="201"/>
      <c r="Q222" s="201"/>
      <c r="R222" s="201"/>
    </row>
    <row r="223" spans="1:18" x14ac:dyDescent="0.25">
      <c r="A223" s="2">
        <v>1</v>
      </c>
      <c r="B223" t="s">
        <v>64</v>
      </c>
      <c r="O223" s="201"/>
      <c r="P223" s="201"/>
      <c r="Q223" s="201"/>
      <c r="R223" s="201"/>
    </row>
    <row r="224" spans="1:18" x14ac:dyDescent="0.25">
      <c r="A224" s="2">
        <v>2</v>
      </c>
      <c r="B224" t="s">
        <v>65</v>
      </c>
      <c r="O224" s="201"/>
      <c r="P224" s="201"/>
      <c r="Q224" s="201"/>
      <c r="R224" s="201"/>
    </row>
    <row r="225" spans="1:18" ht="29.25" customHeight="1" x14ac:dyDescent="0.25">
      <c r="A225" s="2">
        <v>3</v>
      </c>
      <c r="B225" s="219" t="s">
        <v>66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O225" s="220"/>
      <c r="P225" s="220"/>
      <c r="Q225" s="220"/>
      <c r="R225" s="220"/>
    </row>
    <row r="226" spans="1:18" x14ac:dyDescent="0.25">
      <c r="A226" s="2">
        <v>4</v>
      </c>
      <c r="B226" t="s">
        <v>67</v>
      </c>
      <c r="O226" s="201"/>
      <c r="P226" s="201"/>
      <c r="Q226" s="201"/>
      <c r="R226" s="201"/>
    </row>
    <row r="227" spans="1:18" ht="32.25" customHeight="1" x14ac:dyDescent="0.25">
      <c r="A227" s="2">
        <v>5</v>
      </c>
      <c r="B227" s="219" t="s">
        <v>68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O227" s="220"/>
      <c r="P227" s="220"/>
      <c r="Q227" s="220"/>
      <c r="R227" s="220"/>
    </row>
    <row r="228" spans="1:18" ht="15.75" thickBot="1" x14ac:dyDescent="0.3">
      <c r="O228" s="201"/>
      <c r="P228" s="201"/>
      <c r="Q228" s="201"/>
      <c r="R228" s="201"/>
    </row>
    <row r="229" spans="1:18" ht="15.75" thickBot="1" x14ac:dyDescent="0.3">
      <c r="A229" t="s">
        <v>46</v>
      </c>
      <c r="B229" s="39"/>
      <c r="C229" t="s">
        <v>26</v>
      </c>
      <c r="O229" s="201"/>
      <c r="P229" s="201"/>
      <c r="Q229" s="201"/>
      <c r="R229" s="201"/>
    </row>
    <row r="230" spans="1:18" x14ac:dyDescent="0.25">
      <c r="O230" s="201"/>
      <c r="P230" s="201"/>
      <c r="Q230" s="201"/>
      <c r="R230" s="201"/>
    </row>
    <row r="231" spans="1:18" x14ac:dyDescent="0.25">
      <c r="A231" s="17" t="s">
        <v>47</v>
      </c>
      <c r="B231" s="18"/>
      <c r="C231" s="18"/>
      <c r="D231" s="18"/>
      <c r="E231" s="19"/>
      <c r="O231" s="201"/>
      <c r="P231" s="201"/>
      <c r="Q231" s="201"/>
      <c r="R231" s="201"/>
    </row>
    <row r="232" spans="1:18" x14ac:dyDescent="0.25">
      <c r="A232" t="s">
        <v>48</v>
      </c>
      <c r="O232" s="201"/>
      <c r="P232" s="201"/>
      <c r="Q232" s="201"/>
      <c r="R232" s="201"/>
    </row>
    <row r="233" spans="1:18" x14ac:dyDescent="0.25">
      <c r="A233" t="s">
        <v>49</v>
      </c>
      <c r="O233" s="201"/>
      <c r="P233" s="201"/>
      <c r="Q233" s="201"/>
      <c r="R233" s="201"/>
    </row>
    <row r="234" spans="1:18" ht="15.75" thickBot="1" x14ac:dyDescent="0.3">
      <c r="O234" s="201"/>
      <c r="P234" s="201"/>
      <c r="Q234" s="201"/>
      <c r="R234" s="201"/>
    </row>
    <row r="235" spans="1:18" ht="15.75" thickBot="1" x14ac:dyDescent="0.3">
      <c r="A235" t="s">
        <v>46</v>
      </c>
      <c r="B235" s="39"/>
      <c r="C235" t="s">
        <v>26</v>
      </c>
      <c r="O235" s="201"/>
      <c r="P235" s="201"/>
      <c r="Q235" s="201"/>
      <c r="R235" s="201"/>
    </row>
    <row r="236" spans="1:18" x14ac:dyDescent="0.25">
      <c r="C236" s="4"/>
      <c r="O236" s="201"/>
      <c r="P236" s="201"/>
      <c r="Q236" s="201"/>
      <c r="R236" s="201"/>
    </row>
    <row r="237" spans="1:18" x14ac:dyDescent="0.25">
      <c r="C237" s="4"/>
      <c r="O237" s="201"/>
      <c r="P237" s="201"/>
      <c r="Q237" s="201"/>
      <c r="R237" s="201"/>
    </row>
    <row r="238" spans="1:18" x14ac:dyDescent="0.25">
      <c r="C238" s="4"/>
      <c r="O238" s="201"/>
      <c r="P238" s="201"/>
      <c r="Q238" s="201"/>
      <c r="R238" s="201"/>
    </row>
    <row r="239" spans="1:18" x14ac:dyDescent="0.25">
      <c r="A239" s="211" t="s">
        <v>318</v>
      </c>
      <c r="B239" s="210"/>
      <c r="C239" s="210"/>
      <c r="D239" s="210"/>
      <c r="E239" s="210"/>
      <c r="O239" s="201"/>
      <c r="P239" s="201"/>
      <c r="Q239" s="201"/>
      <c r="R239" s="201"/>
    </row>
    <row r="240" spans="1:18" x14ac:dyDescent="0.25">
      <c r="A240" s="211" t="s">
        <v>319</v>
      </c>
      <c r="B240" s="210"/>
      <c r="C240" s="210"/>
      <c r="D240" s="210"/>
      <c r="E240" s="210"/>
      <c r="O240" s="201"/>
      <c r="P240" s="201"/>
      <c r="Q240" s="201"/>
      <c r="R240" s="201"/>
    </row>
    <row r="241" spans="1:18" x14ac:dyDescent="0.25">
      <c r="A241" s="16"/>
      <c r="O241" s="201"/>
      <c r="P241" s="201"/>
      <c r="Q241" s="201"/>
      <c r="R241" s="201"/>
    </row>
    <row r="242" spans="1:18" x14ac:dyDescent="0.25">
      <c r="A242" s="17" t="s">
        <v>304</v>
      </c>
      <c r="B242" s="18"/>
      <c r="C242" s="18"/>
      <c r="D242" s="18"/>
      <c r="E242" s="19"/>
      <c r="O242" s="201"/>
      <c r="P242" s="201"/>
      <c r="Q242" s="201"/>
      <c r="R242" s="201"/>
    </row>
    <row r="243" spans="1:18" x14ac:dyDescent="0.25">
      <c r="A243" t="s">
        <v>381</v>
      </c>
      <c r="O243" s="201"/>
      <c r="P243" s="201"/>
      <c r="Q243" s="201"/>
      <c r="R243" s="201"/>
    </row>
    <row r="244" spans="1:18" x14ac:dyDescent="0.25">
      <c r="A244" t="s">
        <v>347</v>
      </c>
      <c r="O244" s="201"/>
      <c r="P244" s="201"/>
      <c r="Q244" s="201"/>
      <c r="R244" s="201"/>
    </row>
    <row r="245" spans="1:18" x14ac:dyDescent="0.25">
      <c r="A245" t="s">
        <v>348</v>
      </c>
      <c r="O245" s="201"/>
      <c r="P245" s="201"/>
      <c r="Q245" s="201"/>
      <c r="R245" s="201"/>
    </row>
    <row r="246" spans="1:18" x14ac:dyDescent="0.25">
      <c r="A246" t="s">
        <v>349</v>
      </c>
      <c r="O246" s="201"/>
      <c r="P246" s="201"/>
      <c r="Q246" s="201"/>
      <c r="R246" s="201"/>
    </row>
    <row r="247" spans="1:18" x14ac:dyDescent="0.25">
      <c r="A247" s="10" t="s">
        <v>350</v>
      </c>
      <c r="O247" s="201"/>
      <c r="P247" s="201"/>
      <c r="Q247" s="201"/>
      <c r="R247" s="201"/>
    </row>
    <row r="248" spans="1:18" x14ac:dyDescent="0.25">
      <c r="O248" s="201"/>
      <c r="P248" s="201"/>
      <c r="Q248" s="201"/>
      <c r="R248" s="201"/>
    </row>
    <row r="249" spans="1:18" x14ac:dyDescent="0.25">
      <c r="A249" s="17" t="s">
        <v>38</v>
      </c>
      <c r="B249" s="18"/>
      <c r="C249" s="18"/>
      <c r="D249" s="18"/>
      <c r="E249" s="19"/>
      <c r="O249" s="201"/>
      <c r="P249" s="201"/>
      <c r="Q249" s="201"/>
      <c r="R249" s="201"/>
    </row>
    <row r="250" spans="1:18" x14ac:dyDescent="0.25">
      <c r="A250" t="s">
        <v>39</v>
      </c>
      <c r="O250" s="201"/>
      <c r="P250" s="201"/>
      <c r="Q250" s="201"/>
      <c r="R250" s="201"/>
    </row>
    <row r="251" spans="1:18" x14ac:dyDescent="0.25">
      <c r="O251" s="201"/>
      <c r="P251" s="201"/>
      <c r="Q251" s="201"/>
      <c r="R251" s="201"/>
    </row>
    <row r="252" spans="1:18" ht="83.25" customHeight="1" x14ac:dyDescent="0.25">
      <c r="B252" s="195"/>
      <c r="O252" s="201"/>
      <c r="P252" s="201"/>
      <c r="Q252" s="201"/>
      <c r="R252" s="201"/>
    </row>
    <row r="253" spans="1:18" x14ac:dyDescent="0.25">
      <c r="C253" t="s">
        <v>9</v>
      </c>
      <c r="O253" s="201"/>
      <c r="P253" s="201"/>
      <c r="Q253" s="201"/>
      <c r="R253" s="201"/>
    </row>
    <row r="254" spans="1:18" x14ac:dyDescent="0.25">
      <c r="A254" s="17" t="s">
        <v>40</v>
      </c>
      <c r="B254" s="18"/>
      <c r="C254" s="18"/>
      <c r="D254" s="18"/>
      <c r="E254" s="19"/>
      <c r="O254" s="201"/>
      <c r="P254" s="201"/>
      <c r="Q254" s="201"/>
      <c r="R254" s="201"/>
    </row>
    <row r="255" spans="1:18" x14ac:dyDescent="0.25">
      <c r="A255" s="2">
        <v>0</v>
      </c>
      <c r="B255" t="s">
        <v>379</v>
      </c>
      <c r="O255" s="201"/>
      <c r="P255" s="201"/>
      <c r="Q255" s="201"/>
      <c r="R255" s="201"/>
    </row>
    <row r="256" spans="1:18" x14ac:dyDescent="0.25">
      <c r="A256" s="2">
        <v>1</v>
      </c>
      <c r="B256" t="s">
        <v>70</v>
      </c>
      <c r="O256" s="201"/>
      <c r="P256" s="201"/>
      <c r="Q256" s="201"/>
      <c r="R256" s="201"/>
    </row>
    <row r="257" spans="1:18" x14ac:dyDescent="0.25">
      <c r="A257" s="2">
        <v>2</v>
      </c>
      <c r="B257" t="s">
        <v>71</v>
      </c>
      <c r="O257" s="201"/>
      <c r="P257" s="201"/>
      <c r="Q257" s="201"/>
      <c r="R257" s="201"/>
    </row>
    <row r="258" spans="1:18" x14ac:dyDescent="0.25">
      <c r="A258" s="2">
        <v>3</v>
      </c>
      <c r="B258" t="s">
        <v>72</v>
      </c>
      <c r="O258" s="201"/>
      <c r="P258" s="201"/>
      <c r="Q258" s="201"/>
      <c r="R258" s="201"/>
    </row>
    <row r="259" spans="1:18" x14ac:dyDescent="0.25">
      <c r="A259" s="2">
        <v>4</v>
      </c>
      <c r="B259" t="s">
        <v>73</v>
      </c>
      <c r="O259" s="201"/>
      <c r="P259" s="201"/>
      <c r="Q259" s="201"/>
      <c r="R259" s="201"/>
    </row>
    <row r="260" spans="1:18" x14ac:dyDescent="0.25">
      <c r="A260" s="2">
        <v>5</v>
      </c>
      <c r="B260" t="s">
        <v>74</v>
      </c>
      <c r="O260" s="201"/>
      <c r="P260" s="201"/>
      <c r="Q260" s="201"/>
      <c r="R260" s="201"/>
    </row>
    <row r="261" spans="1:18" ht="15.75" thickBot="1" x14ac:dyDescent="0.3">
      <c r="O261" s="201"/>
      <c r="P261" s="201"/>
      <c r="Q261" s="201"/>
      <c r="R261" s="201"/>
    </row>
    <row r="262" spans="1:18" ht="15.75" thickBot="1" x14ac:dyDescent="0.3">
      <c r="A262" t="s">
        <v>46</v>
      </c>
      <c r="B262" s="39"/>
      <c r="C262" t="s">
        <v>26</v>
      </c>
      <c r="O262" s="201"/>
      <c r="P262" s="201"/>
      <c r="Q262" s="201"/>
      <c r="R262" s="201"/>
    </row>
    <row r="263" spans="1:18" x14ac:dyDescent="0.25">
      <c r="O263" s="201"/>
      <c r="P263" s="201"/>
      <c r="Q263" s="201"/>
      <c r="R263" s="201"/>
    </row>
    <row r="264" spans="1:18" x14ac:dyDescent="0.25">
      <c r="A264" s="17" t="s">
        <v>47</v>
      </c>
      <c r="B264" s="18"/>
      <c r="C264" s="18"/>
      <c r="D264" s="18"/>
      <c r="E264" s="19"/>
      <c r="O264" s="201"/>
      <c r="P264" s="201"/>
      <c r="Q264" s="201"/>
      <c r="R264" s="201"/>
    </row>
    <row r="265" spans="1:18" x14ac:dyDescent="0.25">
      <c r="A265" t="s">
        <v>48</v>
      </c>
      <c r="O265" s="201"/>
      <c r="P265" s="201"/>
      <c r="Q265" s="201"/>
      <c r="R265" s="201"/>
    </row>
    <row r="266" spans="1:18" x14ac:dyDescent="0.25">
      <c r="A266" t="s">
        <v>49</v>
      </c>
      <c r="O266" s="201"/>
      <c r="P266" s="201"/>
      <c r="Q266" s="201"/>
      <c r="R266" s="201"/>
    </row>
    <row r="267" spans="1:18" ht="15.75" thickBot="1" x14ac:dyDescent="0.3">
      <c r="O267" s="201"/>
      <c r="P267" s="201"/>
      <c r="Q267" s="201"/>
      <c r="R267" s="201"/>
    </row>
    <row r="268" spans="1:18" ht="15.75" thickBot="1" x14ac:dyDescent="0.3">
      <c r="A268" t="s">
        <v>46</v>
      </c>
      <c r="B268" s="39"/>
      <c r="C268" t="s">
        <v>26</v>
      </c>
      <c r="O268" s="201"/>
      <c r="P268" s="201"/>
      <c r="Q268" s="201"/>
      <c r="R268" s="201"/>
    </row>
    <row r="269" spans="1:18" x14ac:dyDescent="0.25">
      <c r="C269" s="4"/>
      <c r="O269" s="201"/>
      <c r="P269" s="201"/>
      <c r="Q269" s="201"/>
      <c r="R269" s="201"/>
    </row>
    <row r="270" spans="1:18" x14ac:dyDescent="0.25">
      <c r="C270" s="4"/>
      <c r="O270" s="201"/>
      <c r="P270" s="201"/>
      <c r="Q270" s="201"/>
      <c r="R270" s="201"/>
    </row>
    <row r="271" spans="1:18" x14ac:dyDescent="0.25">
      <c r="C271" s="4"/>
      <c r="O271" s="201"/>
      <c r="P271" s="201"/>
      <c r="Q271" s="201"/>
      <c r="R271" s="201"/>
    </row>
    <row r="272" spans="1:18" x14ac:dyDescent="0.25">
      <c r="A272" s="211" t="s">
        <v>320</v>
      </c>
      <c r="B272" s="210"/>
      <c r="C272" s="210"/>
      <c r="D272" s="210"/>
      <c r="E272" s="210"/>
      <c r="O272" s="201"/>
      <c r="P272" s="201"/>
      <c r="Q272" s="201"/>
      <c r="R272" s="201"/>
    </row>
    <row r="273" spans="1:18" x14ac:dyDescent="0.25">
      <c r="A273" s="16"/>
      <c r="O273" s="201"/>
      <c r="P273" s="201"/>
      <c r="Q273" s="201"/>
      <c r="R273" s="201"/>
    </row>
    <row r="274" spans="1:18" x14ac:dyDescent="0.25">
      <c r="A274" s="17" t="s">
        <v>304</v>
      </c>
      <c r="B274" s="18"/>
      <c r="C274" s="18"/>
      <c r="D274" s="18"/>
      <c r="E274" s="19"/>
      <c r="O274" s="201"/>
      <c r="P274" s="201"/>
      <c r="Q274" s="201"/>
      <c r="R274" s="201"/>
    </row>
    <row r="275" spans="1:18" x14ac:dyDescent="0.25">
      <c r="A275" t="s">
        <v>75</v>
      </c>
      <c r="O275" s="201"/>
      <c r="P275" s="201"/>
      <c r="Q275" s="201"/>
      <c r="R275" s="201"/>
    </row>
    <row r="276" spans="1:18" x14ac:dyDescent="0.25">
      <c r="A276" t="s">
        <v>76</v>
      </c>
      <c r="O276" s="201"/>
      <c r="P276" s="201"/>
      <c r="Q276" s="201"/>
      <c r="R276" s="201"/>
    </row>
    <row r="277" spans="1:18" x14ac:dyDescent="0.25">
      <c r="A277" s="20" t="s">
        <v>77</v>
      </c>
      <c r="O277" s="201"/>
      <c r="P277" s="201"/>
      <c r="Q277" s="201"/>
      <c r="R277" s="201"/>
    </row>
    <row r="278" spans="1:18" x14ac:dyDescent="0.25">
      <c r="A278" s="20" t="s">
        <v>78</v>
      </c>
      <c r="O278" s="201"/>
      <c r="P278" s="201"/>
      <c r="Q278" s="201"/>
      <c r="R278" s="201"/>
    </row>
    <row r="279" spans="1:18" x14ac:dyDescent="0.25">
      <c r="A279" s="20" t="s">
        <v>79</v>
      </c>
      <c r="O279" s="201"/>
      <c r="P279" s="201"/>
      <c r="Q279" s="201"/>
      <c r="R279" s="201"/>
    </row>
    <row r="280" spans="1:18" x14ac:dyDescent="0.25">
      <c r="A280" t="s">
        <v>80</v>
      </c>
      <c r="O280" s="201"/>
      <c r="P280" s="201"/>
      <c r="Q280" s="201"/>
      <c r="R280" s="201"/>
    </row>
    <row r="281" spans="1:18" x14ac:dyDescent="0.25">
      <c r="A281" s="20" t="s">
        <v>69</v>
      </c>
      <c r="O281" s="201"/>
      <c r="P281" s="201"/>
      <c r="Q281" s="201"/>
      <c r="R281" s="201"/>
    </row>
    <row r="282" spans="1:18" x14ac:dyDescent="0.25">
      <c r="A282" s="20" t="s">
        <v>390</v>
      </c>
      <c r="O282" s="201"/>
      <c r="P282" s="201"/>
      <c r="Q282" s="201"/>
      <c r="R282" s="201"/>
    </row>
    <row r="283" spans="1:18" x14ac:dyDescent="0.25">
      <c r="O283" s="201"/>
      <c r="P283" s="201"/>
      <c r="Q283" s="201"/>
      <c r="R283" s="201"/>
    </row>
    <row r="284" spans="1:18" x14ac:dyDescent="0.25">
      <c r="A284" s="17" t="s">
        <v>38</v>
      </c>
      <c r="B284" s="18"/>
      <c r="C284" s="18"/>
      <c r="D284" s="18"/>
      <c r="E284" s="19"/>
      <c r="O284" s="201"/>
      <c r="P284" s="201"/>
      <c r="Q284" s="201"/>
      <c r="R284" s="201"/>
    </row>
    <row r="285" spans="1:18" x14ac:dyDescent="0.25">
      <c r="A285" t="s">
        <v>39</v>
      </c>
      <c r="O285" s="201"/>
      <c r="P285" s="201"/>
      <c r="Q285" s="201"/>
      <c r="R285" s="201"/>
    </row>
    <row r="286" spans="1:18" x14ac:dyDescent="0.25">
      <c r="O286" s="201"/>
      <c r="P286" s="201"/>
      <c r="Q286" s="201"/>
      <c r="R286" s="201"/>
    </row>
    <row r="287" spans="1:18" ht="76.5" customHeight="1" x14ac:dyDescent="0.25">
      <c r="B287" s="195"/>
      <c r="O287" s="201"/>
      <c r="P287" s="201"/>
      <c r="Q287" s="201"/>
      <c r="R287" s="201"/>
    </row>
    <row r="288" spans="1:18" x14ac:dyDescent="0.25">
      <c r="C288" t="s">
        <v>9</v>
      </c>
      <c r="O288" s="201"/>
      <c r="P288" s="201"/>
      <c r="Q288" s="201"/>
      <c r="R288" s="201"/>
    </row>
    <row r="289" spans="1:18" x14ac:dyDescent="0.25">
      <c r="A289" s="17" t="s">
        <v>40</v>
      </c>
      <c r="B289" s="18"/>
      <c r="C289" s="18"/>
      <c r="D289" s="18"/>
      <c r="E289" s="19"/>
      <c r="O289" s="201"/>
      <c r="P289" s="201"/>
      <c r="Q289" s="201"/>
      <c r="R289" s="201"/>
    </row>
    <row r="290" spans="1:18" x14ac:dyDescent="0.25">
      <c r="A290" s="2">
        <v>0</v>
      </c>
      <c r="B290" t="s">
        <v>379</v>
      </c>
      <c r="O290" s="201"/>
      <c r="P290" s="201"/>
      <c r="Q290" s="201"/>
      <c r="R290" s="201"/>
    </row>
    <row r="291" spans="1:18" x14ac:dyDescent="0.25">
      <c r="A291" s="2">
        <v>1</v>
      </c>
      <c r="B291" t="s">
        <v>70</v>
      </c>
      <c r="O291" s="201"/>
      <c r="P291" s="201"/>
      <c r="Q291" s="201"/>
      <c r="R291" s="201"/>
    </row>
    <row r="292" spans="1:18" x14ac:dyDescent="0.25">
      <c r="A292" s="2">
        <v>2</v>
      </c>
      <c r="B292" t="s">
        <v>71</v>
      </c>
      <c r="O292" s="201"/>
      <c r="P292" s="201"/>
      <c r="Q292" s="201"/>
      <c r="R292" s="201"/>
    </row>
    <row r="293" spans="1:18" x14ac:dyDescent="0.25">
      <c r="A293" s="2">
        <v>3</v>
      </c>
      <c r="B293" t="s">
        <v>72</v>
      </c>
      <c r="O293" s="201"/>
      <c r="P293" s="201"/>
      <c r="Q293" s="201"/>
      <c r="R293" s="201"/>
    </row>
    <row r="294" spans="1:18" x14ac:dyDescent="0.25">
      <c r="A294" s="2">
        <v>4</v>
      </c>
      <c r="B294" t="s">
        <v>73</v>
      </c>
      <c r="O294" s="201"/>
      <c r="P294" s="201"/>
      <c r="Q294" s="201"/>
      <c r="R294" s="201"/>
    </row>
    <row r="295" spans="1:18" x14ac:dyDescent="0.25">
      <c r="A295" s="2">
        <v>5</v>
      </c>
      <c r="B295" t="s">
        <v>74</v>
      </c>
      <c r="O295" s="201"/>
      <c r="P295" s="201"/>
      <c r="Q295" s="201"/>
      <c r="R295" s="201"/>
    </row>
    <row r="296" spans="1:18" ht="15.75" thickBot="1" x14ac:dyDescent="0.3">
      <c r="O296" s="201"/>
      <c r="P296" s="201"/>
      <c r="Q296" s="201"/>
      <c r="R296" s="201"/>
    </row>
    <row r="297" spans="1:18" ht="15.75" thickBot="1" x14ac:dyDescent="0.3">
      <c r="A297" t="s">
        <v>46</v>
      </c>
      <c r="B297" s="39"/>
      <c r="C297" t="s">
        <v>26</v>
      </c>
      <c r="O297" s="201"/>
      <c r="P297" s="201"/>
      <c r="Q297" s="201"/>
      <c r="R297" s="201"/>
    </row>
    <row r="298" spans="1:18" x14ac:dyDescent="0.25">
      <c r="O298" s="201"/>
      <c r="P298" s="201"/>
      <c r="Q298" s="201"/>
      <c r="R298" s="201"/>
    </row>
    <row r="299" spans="1:18" x14ac:dyDescent="0.25">
      <c r="A299" s="17" t="s">
        <v>47</v>
      </c>
      <c r="B299" s="18"/>
      <c r="C299" s="18"/>
      <c r="D299" s="18"/>
      <c r="E299" s="19"/>
      <c r="O299" s="201"/>
      <c r="P299" s="201"/>
      <c r="Q299" s="201"/>
      <c r="R299" s="201"/>
    </row>
    <row r="300" spans="1:18" x14ac:dyDescent="0.25">
      <c r="A300" t="s">
        <v>48</v>
      </c>
      <c r="O300" s="201"/>
      <c r="P300" s="201"/>
      <c r="Q300" s="201"/>
      <c r="R300" s="201"/>
    </row>
    <row r="301" spans="1:18" x14ac:dyDescent="0.25">
      <c r="A301" t="s">
        <v>49</v>
      </c>
      <c r="O301" s="201"/>
      <c r="P301" s="201"/>
      <c r="Q301" s="201"/>
      <c r="R301" s="201"/>
    </row>
    <row r="302" spans="1:18" ht="15.75" thickBot="1" x14ac:dyDescent="0.3">
      <c r="O302" s="201"/>
      <c r="P302" s="201"/>
      <c r="Q302" s="201"/>
      <c r="R302" s="201"/>
    </row>
    <row r="303" spans="1:18" ht="15.75" thickBot="1" x14ac:dyDescent="0.3">
      <c r="A303" t="s">
        <v>46</v>
      </c>
      <c r="B303" s="39"/>
      <c r="C303" t="s">
        <v>26</v>
      </c>
      <c r="O303" s="201"/>
      <c r="P303" s="201"/>
      <c r="Q303" s="201"/>
      <c r="R303" s="201"/>
    </row>
    <row r="304" spans="1:18" x14ac:dyDescent="0.25">
      <c r="C304" s="4"/>
      <c r="O304" s="201"/>
      <c r="P304" s="201"/>
      <c r="Q304" s="201"/>
      <c r="R304" s="201"/>
    </row>
    <row r="305" spans="1:18" x14ac:dyDescent="0.25">
      <c r="C305" s="4"/>
      <c r="O305" s="201"/>
      <c r="P305" s="201"/>
      <c r="Q305" s="201"/>
      <c r="R305" s="201"/>
    </row>
    <row r="306" spans="1:18" x14ac:dyDescent="0.25">
      <c r="C306" s="4"/>
      <c r="O306" s="201"/>
      <c r="P306" s="201"/>
      <c r="Q306" s="201"/>
      <c r="R306" s="201"/>
    </row>
    <row r="307" spans="1:18" x14ac:dyDescent="0.25">
      <c r="A307" s="211" t="s">
        <v>321</v>
      </c>
      <c r="B307" s="210"/>
      <c r="C307" s="210"/>
      <c r="D307" s="210"/>
      <c r="E307" s="210"/>
      <c r="O307" s="201"/>
      <c r="P307" s="201"/>
      <c r="Q307" s="201"/>
      <c r="R307" s="201"/>
    </row>
    <row r="308" spans="1:18" x14ac:dyDescent="0.25">
      <c r="A308" s="16"/>
      <c r="O308" s="201"/>
      <c r="P308" s="201"/>
      <c r="Q308" s="201"/>
      <c r="R308" s="201"/>
    </row>
    <row r="309" spans="1:18" x14ac:dyDescent="0.25">
      <c r="A309" s="17" t="s">
        <v>304</v>
      </c>
      <c r="B309" s="18"/>
      <c r="C309" s="18"/>
      <c r="D309" s="18"/>
      <c r="E309" s="19"/>
      <c r="O309" s="201"/>
      <c r="P309" s="201"/>
      <c r="Q309" s="201"/>
      <c r="R309" s="201"/>
    </row>
    <row r="310" spans="1:18" x14ac:dyDescent="0.25">
      <c r="A310" t="s">
        <v>81</v>
      </c>
      <c r="O310" s="201"/>
      <c r="P310" s="201"/>
      <c r="Q310" s="201"/>
      <c r="R310" s="201"/>
    </row>
    <row r="311" spans="1:18" x14ac:dyDescent="0.25">
      <c r="A311" t="s">
        <v>391</v>
      </c>
      <c r="O311" s="201"/>
      <c r="P311" s="201"/>
      <c r="Q311" s="201"/>
      <c r="R311" s="201"/>
    </row>
    <row r="312" spans="1:18" x14ac:dyDescent="0.25">
      <c r="A312" t="s">
        <v>82</v>
      </c>
      <c r="O312" s="201"/>
      <c r="P312" s="201"/>
      <c r="Q312" s="201"/>
      <c r="R312" s="201"/>
    </row>
    <row r="313" spans="1:18" x14ac:dyDescent="0.25">
      <c r="A313" t="s">
        <v>83</v>
      </c>
      <c r="O313" s="201"/>
      <c r="P313" s="201"/>
      <c r="Q313" s="201"/>
      <c r="R313" s="201"/>
    </row>
    <row r="314" spans="1:18" x14ac:dyDescent="0.25">
      <c r="A314" t="s">
        <v>84</v>
      </c>
      <c r="O314" s="201"/>
      <c r="P314" s="201"/>
      <c r="Q314" s="201"/>
      <c r="R314" s="201"/>
    </row>
    <row r="315" spans="1:18" x14ac:dyDescent="0.25">
      <c r="A315" t="s">
        <v>85</v>
      </c>
      <c r="O315" s="201"/>
      <c r="P315" s="201"/>
      <c r="Q315" s="201"/>
      <c r="R315" s="201"/>
    </row>
    <row r="316" spans="1:18" x14ac:dyDescent="0.25">
      <c r="O316" s="201"/>
      <c r="P316" s="201"/>
      <c r="Q316" s="201"/>
      <c r="R316" s="201"/>
    </row>
    <row r="317" spans="1:18" x14ac:dyDescent="0.25">
      <c r="A317" s="17" t="s">
        <v>38</v>
      </c>
      <c r="B317" s="18"/>
      <c r="C317" s="18"/>
      <c r="D317" s="18"/>
      <c r="E317" s="19"/>
      <c r="O317" s="201"/>
      <c r="P317" s="201"/>
      <c r="Q317" s="201"/>
      <c r="R317" s="201"/>
    </row>
    <row r="318" spans="1:18" x14ac:dyDescent="0.25">
      <c r="A318" t="s">
        <v>39</v>
      </c>
      <c r="O318" s="201"/>
      <c r="P318" s="201"/>
      <c r="Q318" s="201"/>
      <c r="R318" s="201"/>
    </row>
    <row r="319" spans="1:18" x14ac:dyDescent="0.25">
      <c r="O319" s="201"/>
      <c r="P319" s="201"/>
      <c r="Q319" s="201"/>
      <c r="R319" s="201"/>
    </row>
    <row r="320" spans="1:18" ht="90" customHeight="1" x14ac:dyDescent="0.25">
      <c r="B320" s="195"/>
      <c r="O320" s="201"/>
      <c r="P320" s="201"/>
      <c r="Q320" s="201"/>
      <c r="R320" s="201"/>
    </row>
    <row r="321" spans="1:18" x14ac:dyDescent="0.25">
      <c r="C321" t="s">
        <v>9</v>
      </c>
      <c r="O321" s="201"/>
      <c r="P321" s="201"/>
      <c r="Q321" s="201"/>
      <c r="R321" s="201"/>
    </row>
    <row r="322" spans="1:18" x14ac:dyDescent="0.25">
      <c r="A322" s="17" t="s">
        <v>40</v>
      </c>
      <c r="B322" s="18"/>
      <c r="C322" s="18"/>
      <c r="D322" s="18"/>
      <c r="E322" s="19"/>
      <c r="O322" s="201"/>
      <c r="P322" s="201"/>
      <c r="Q322" s="201"/>
      <c r="R322" s="201"/>
    </row>
    <row r="323" spans="1:18" x14ac:dyDescent="0.25">
      <c r="A323" s="2">
        <v>0</v>
      </c>
      <c r="B323" t="s">
        <v>379</v>
      </c>
      <c r="O323" s="201"/>
      <c r="P323" s="201"/>
      <c r="Q323" s="201"/>
      <c r="R323" s="201"/>
    </row>
    <row r="324" spans="1:18" x14ac:dyDescent="0.25">
      <c r="A324" s="2">
        <v>1</v>
      </c>
      <c r="B324" t="s">
        <v>70</v>
      </c>
      <c r="O324" s="201"/>
      <c r="P324" s="201"/>
      <c r="Q324" s="201"/>
      <c r="R324" s="201"/>
    </row>
    <row r="325" spans="1:18" x14ac:dyDescent="0.25">
      <c r="A325" s="2">
        <v>2</v>
      </c>
      <c r="B325" t="s">
        <v>71</v>
      </c>
      <c r="O325" s="201"/>
      <c r="P325" s="201"/>
      <c r="Q325" s="201"/>
      <c r="R325" s="201"/>
    </row>
    <row r="326" spans="1:18" x14ac:dyDescent="0.25">
      <c r="A326" s="2">
        <v>3</v>
      </c>
      <c r="B326" t="s">
        <v>86</v>
      </c>
      <c r="O326" s="201"/>
      <c r="P326" s="201"/>
      <c r="Q326" s="201"/>
      <c r="R326" s="201"/>
    </row>
    <row r="327" spans="1:18" x14ac:dyDescent="0.25">
      <c r="A327" s="2">
        <v>4</v>
      </c>
      <c r="B327" t="s">
        <v>73</v>
      </c>
      <c r="O327" s="201"/>
      <c r="P327" s="201"/>
      <c r="Q327" s="201"/>
      <c r="R327" s="201"/>
    </row>
    <row r="328" spans="1:18" x14ac:dyDescent="0.25">
      <c r="A328" s="2">
        <v>5</v>
      </c>
      <c r="B328" t="s">
        <v>74</v>
      </c>
      <c r="O328" s="201"/>
      <c r="P328" s="201"/>
      <c r="Q328" s="201"/>
      <c r="R328" s="201"/>
    </row>
    <row r="329" spans="1:18" ht="15.75" thickBot="1" x14ac:dyDescent="0.3">
      <c r="O329" s="201"/>
      <c r="P329" s="201"/>
      <c r="Q329" s="201"/>
      <c r="R329" s="201"/>
    </row>
    <row r="330" spans="1:18" ht="15.75" thickBot="1" x14ac:dyDescent="0.3">
      <c r="A330" t="s">
        <v>46</v>
      </c>
      <c r="B330" s="39"/>
      <c r="C330" t="s">
        <v>26</v>
      </c>
      <c r="O330" s="201"/>
      <c r="P330" s="201"/>
      <c r="Q330" s="201"/>
      <c r="R330" s="201"/>
    </row>
    <row r="331" spans="1:18" x14ac:dyDescent="0.25">
      <c r="O331" s="201"/>
      <c r="P331" s="201"/>
      <c r="Q331" s="201"/>
      <c r="R331" s="201"/>
    </row>
    <row r="332" spans="1:18" x14ac:dyDescent="0.25">
      <c r="A332" s="17" t="s">
        <v>47</v>
      </c>
      <c r="B332" s="18"/>
      <c r="C332" s="18"/>
      <c r="D332" s="18"/>
      <c r="E332" s="19"/>
      <c r="O332" s="201"/>
      <c r="P332" s="201"/>
      <c r="Q332" s="201"/>
      <c r="R332" s="201"/>
    </row>
    <row r="333" spans="1:18" x14ac:dyDescent="0.25">
      <c r="A333" t="s">
        <v>48</v>
      </c>
      <c r="O333" s="201"/>
      <c r="P333" s="201"/>
      <c r="Q333" s="201"/>
      <c r="R333" s="201"/>
    </row>
    <row r="334" spans="1:18" x14ac:dyDescent="0.25">
      <c r="A334" t="s">
        <v>49</v>
      </c>
      <c r="O334" s="201"/>
      <c r="P334" s="201"/>
      <c r="Q334" s="201"/>
      <c r="R334" s="201"/>
    </row>
    <row r="335" spans="1:18" ht="15.75" thickBot="1" x14ac:dyDescent="0.3">
      <c r="O335" s="201"/>
      <c r="P335" s="201"/>
      <c r="Q335" s="201"/>
      <c r="R335" s="201"/>
    </row>
    <row r="336" spans="1:18" ht="15.75" thickBot="1" x14ac:dyDescent="0.3">
      <c r="A336" t="s">
        <v>46</v>
      </c>
      <c r="B336" s="39"/>
      <c r="C336" t="s">
        <v>26</v>
      </c>
      <c r="O336" s="201"/>
      <c r="P336" s="201"/>
      <c r="Q336" s="201"/>
      <c r="R336" s="201"/>
    </row>
    <row r="337" spans="1:18" x14ac:dyDescent="0.25">
      <c r="C337" s="4"/>
      <c r="O337" s="201"/>
      <c r="P337" s="201"/>
      <c r="Q337" s="201"/>
      <c r="R337" s="201"/>
    </row>
    <row r="338" spans="1:18" x14ac:dyDescent="0.25">
      <c r="C338" s="4"/>
      <c r="O338" s="201"/>
      <c r="P338" s="201"/>
      <c r="Q338" s="201"/>
      <c r="R338" s="201"/>
    </row>
    <row r="339" spans="1:18" x14ac:dyDescent="0.25">
      <c r="C339" s="4"/>
      <c r="O339" s="201"/>
      <c r="P339" s="201"/>
      <c r="Q339" s="201"/>
      <c r="R339" s="201"/>
    </row>
    <row r="340" spans="1:18" x14ac:dyDescent="0.25">
      <c r="A340" s="211" t="s">
        <v>322</v>
      </c>
      <c r="B340" s="210"/>
      <c r="C340" s="210"/>
      <c r="D340" s="210"/>
      <c r="E340" s="210"/>
      <c r="O340" s="201"/>
      <c r="P340" s="201"/>
      <c r="Q340" s="201"/>
      <c r="R340" s="201"/>
    </row>
    <row r="341" spans="1:18" x14ac:dyDescent="0.25">
      <c r="A341" s="16"/>
      <c r="O341" s="201"/>
      <c r="P341" s="201"/>
      <c r="Q341" s="201"/>
      <c r="R341" s="201"/>
    </row>
    <row r="342" spans="1:18" x14ac:dyDescent="0.25">
      <c r="A342" s="17" t="s">
        <v>304</v>
      </c>
      <c r="B342" s="18"/>
      <c r="C342" s="18"/>
      <c r="D342" s="18"/>
      <c r="E342" s="19"/>
      <c r="O342" s="201"/>
      <c r="P342" s="201"/>
      <c r="Q342" s="201"/>
      <c r="R342" s="201"/>
    </row>
    <row r="343" spans="1:18" x14ac:dyDescent="0.25">
      <c r="A343" t="s">
        <v>87</v>
      </c>
      <c r="O343" s="201"/>
      <c r="P343" s="201"/>
      <c r="Q343" s="201"/>
      <c r="R343" s="201"/>
    </row>
    <row r="344" spans="1:18" x14ac:dyDescent="0.25">
      <c r="A344" t="s">
        <v>351</v>
      </c>
      <c r="O344" s="201"/>
      <c r="P344" s="201"/>
      <c r="Q344" s="201"/>
      <c r="R344" s="201"/>
    </row>
    <row r="345" spans="1:18" x14ac:dyDescent="0.25">
      <c r="A345" t="s">
        <v>352</v>
      </c>
      <c r="O345" s="201"/>
      <c r="P345" s="201"/>
      <c r="Q345" s="201"/>
      <c r="R345" s="201"/>
    </row>
    <row r="346" spans="1:18" x14ac:dyDescent="0.25">
      <c r="A346" t="s">
        <v>353</v>
      </c>
      <c r="O346" s="201"/>
      <c r="P346" s="201"/>
      <c r="Q346" s="201"/>
      <c r="R346" s="201"/>
    </row>
    <row r="347" spans="1:18" x14ac:dyDescent="0.25">
      <c r="A347" t="s">
        <v>354</v>
      </c>
      <c r="O347" s="201"/>
      <c r="P347" s="201"/>
      <c r="Q347" s="201"/>
      <c r="R347" s="201"/>
    </row>
    <row r="348" spans="1:18" x14ac:dyDescent="0.25">
      <c r="A348" t="s">
        <v>355</v>
      </c>
      <c r="O348" s="201"/>
      <c r="P348" s="201"/>
      <c r="Q348" s="201"/>
      <c r="R348" s="201"/>
    </row>
    <row r="349" spans="1:18" x14ac:dyDescent="0.25">
      <c r="A349" t="s">
        <v>356</v>
      </c>
      <c r="O349" s="201"/>
      <c r="P349" s="201"/>
      <c r="Q349" s="201"/>
      <c r="R349" s="201"/>
    </row>
    <row r="350" spans="1:18" x14ac:dyDescent="0.25">
      <c r="O350" s="201"/>
      <c r="P350" s="201"/>
      <c r="Q350" s="201"/>
      <c r="R350" s="201"/>
    </row>
    <row r="351" spans="1:18" x14ac:dyDescent="0.25">
      <c r="A351" s="17" t="s">
        <v>38</v>
      </c>
      <c r="B351" s="18"/>
      <c r="C351" s="18"/>
      <c r="D351" s="18"/>
      <c r="E351" s="19"/>
      <c r="O351" s="201"/>
      <c r="P351" s="201"/>
      <c r="Q351" s="201"/>
      <c r="R351" s="201"/>
    </row>
    <row r="352" spans="1:18" x14ac:dyDescent="0.25">
      <c r="A352" t="s">
        <v>39</v>
      </c>
      <c r="O352" s="201"/>
      <c r="P352" s="201"/>
      <c r="Q352" s="201"/>
      <c r="R352" s="201"/>
    </row>
    <row r="353" spans="1:18" x14ac:dyDescent="0.25">
      <c r="O353" s="201"/>
      <c r="P353" s="201"/>
      <c r="Q353" s="201"/>
      <c r="R353" s="201"/>
    </row>
    <row r="354" spans="1:18" ht="94.5" customHeight="1" x14ac:dyDescent="0.25">
      <c r="B354" s="195"/>
      <c r="O354" s="201"/>
      <c r="P354" s="201"/>
      <c r="Q354" s="201"/>
      <c r="R354" s="201"/>
    </row>
    <row r="355" spans="1:18" x14ac:dyDescent="0.25">
      <c r="C355" t="s">
        <v>9</v>
      </c>
      <c r="O355" s="201"/>
      <c r="P355" s="201"/>
      <c r="Q355" s="201"/>
      <c r="R355" s="201"/>
    </row>
    <row r="356" spans="1:18" x14ac:dyDescent="0.25">
      <c r="A356" s="17" t="s">
        <v>40</v>
      </c>
      <c r="B356" s="18"/>
      <c r="C356" s="18"/>
      <c r="D356" s="18"/>
      <c r="E356" s="19"/>
      <c r="O356" s="201"/>
      <c r="P356" s="201"/>
      <c r="Q356" s="201"/>
      <c r="R356" s="201"/>
    </row>
    <row r="357" spans="1:18" x14ac:dyDescent="0.25">
      <c r="A357" s="2">
        <v>0</v>
      </c>
      <c r="B357" t="s">
        <v>379</v>
      </c>
      <c r="O357" s="201"/>
      <c r="P357" s="201"/>
      <c r="Q357" s="201"/>
      <c r="R357" s="201"/>
    </row>
    <row r="358" spans="1:18" x14ac:dyDescent="0.25">
      <c r="A358" s="2">
        <v>1</v>
      </c>
      <c r="B358" t="s">
        <v>70</v>
      </c>
      <c r="O358" s="201"/>
      <c r="P358" s="201"/>
      <c r="Q358" s="201"/>
      <c r="R358" s="201"/>
    </row>
    <row r="359" spans="1:18" x14ac:dyDescent="0.25">
      <c r="A359" s="2">
        <v>2</v>
      </c>
      <c r="B359" t="s">
        <v>71</v>
      </c>
      <c r="O359" s="201"/>
      <c r="P359" s="201"/>
      <c r="Q359" s="201"/>
      <c r="R359" s="201"/>
    </row>
    <row r="360" spans="1:18" x14ac:dyDescent="0.25">
      <c r="A360" s="2">
        <v>3</v>
      </c>
      <c r="B360" t="s">
        <v>72</v>
      </c>
      <c r="O360" s="201"/>
      <c r="P360" s="201"/>
      <c r="Q360" s="201"/>
      <c r="R360" s="201"/>
    </row>
    <row r="361" spans="1:18" x14ac:dyDescent="0.25">
      <c r="A361" s="2">
        <v>4</v>
      </c>
      <c r="B361" t="s">
        <v>73</v>
      </c>
      <c r="O361" s="201"/>
      <c r="P361" s="201"/>
      <c r="Q361" s="201"/>
      <c r="R361" s="201"/>
    </row>
    <row r="362" spans="1:18" x14ac:dyDescent="0.25">
      <c r="A362" s="2">
        <v>5</v>
      </c>
      <c r="B362" t="s">
        <v>88</v>
      </c>
      <c r="O362" s="201"/>
      <c r="P362" s="201"/>
      <c r="Q362" s="201"/>
      <c r="R362" s="201"/>
    </row>
    <row r="363" spans="1:18" ht="15.75" thickBot="1" x14ac:dyDescent="0.3">
      <c r="O363" s="201"/>
      <c r="P363" s="201"/>
      <c r="Q363" s="201"/>
      <c r="R363" s="201"/>
    </row>
    <row r="364" spans="1:18" ht="15.75" thickBot="1" x14ac:dyDescent="0.3">
      <c r="A364" t="s">
        <v>46</v>
      </c>
      <c r="B364" s="39"/>
      <c r="C364" t="s">
        <v>26</v>
      </c>
      <c r="O364" s="201"/>
      <c r="P364" s="201"/>
      <c r="Q364" s="201"/>
      <c r="R364" s="201"/>
    </row>
    <row r="365" spans="1:18" x14ac:dyDescent="0.25">
      <c r="O365" s="201"/>
      <c r="P365" s="201"/>
      <c r="Q365" s="201"/>
      <c r="R365" s="201"/>
    </row>
    <row r="366" spans="1:18" x14ac:dyDescent="0.25">
      <c r="A366" s="17" t="s">
        <v>47</v>
      </c>
      <c r="B366" s="18"/>
      <c r="C366" s="18"/>
      <c r="D366" s="18"/>
      <c r="E366" s="19"/>
      <c r="O366" s="201"/>
      <c r="P366" s="201"/>
      <c r="Q366" s="201"/>
      <c r="R366" s="201"/>
    </row>
    <row r="367" spans="1:18" x14ac:dyDescent="0.25">
      <c r="A367" t="s">
        <v>48</v>
      </c>
      <c r="O367" s="201"/>
      <c r="P367" s="201"/>
      <c r="Q367" s="201"/>
      <c r="R367" s="201"/>
    </row>
    <row r="368" spans="1:18" x14ac:dyDescent="0.25">
      <c r="A368" t="s">
        <v>49</v>
      </c>
      <c r="O368" s="201"/>
      <c r="P368" s="201"/>
      <c r="Q368" s="201"/>
      <c r="R368" s="201"/>
    </row>
    <row r="369" spans="1:18" ht="15.75" thickBot="1" x14ac:dyDescent="0.3">
      <c r="O369" s="201"/>
      <c r="P369" s="201"/>
      <c r="Q369" s="201"/>
      <c r="R369" s="201"/>
    </row>
    <row r="370" spans="1:18" ht="15.75" thickBot="1" x14ac:dyDescent="0.3">
      <c r="A370" t="s">
        <v>46</v>
      </c>
      <c r="B370" s="39"/>
      <c r="C370" t="s">
        <v>26</v>
      </c>
      <c r="O370" s="201"/>
      <c r="P370" s="201"/>
      <c r="Q370" s="201"/>
      <c r="R370" s="201"/>
    </row>
    <row r="371" spans="1:18" x14ac:dyDescent="0.25">
      <c r="C371" s="4"/>
      <c r="O371" s="201"/>
      <c r="P371" s="201"/>
      <c r="Q371" s="201"/>
      <c r="R371" s="201"/>
    </row>
    <row r="372" spans="1:18" x14ac:dyDescent="0.25">
      <c r="C372" s="4"/>
      <c r="O372" s="201"/>
      <c r="P372" s="201"/>
      <c r="Q372" s="201"/>
      <c r="R372" s="201"/>
    </row>
    <row r="373" spans="1:18" x14ac:dyDescent="0.25">
      <c r="C373" s="4"/>
      <c r="O373" s="201"/>
      <c r="P373" s="201"/>
      <c r="Q373" s="201"/>
      <c r="R373" s="201"/>
    </row>
    <row r="374" spans="1:18" x14ac:dyDescent="0.25">
      <c r="A374" s="211" t="s">
        <v>323</v>
      </c>
      <c r="B374" s="210"/>
      <c r="C374" s="210"/>
      <c r="D374" s="210"/>
      <c r="E374" s="210"/>
      <c r="O374" s="201"/>
      <c r="P374" s="201"/>
      <c r="Q374" s="201"/>
      <c r="R374" s="201"/>
    </row>
    <row r="375" spans="1:18" x14ac:dyDescent="0.25">
      <c r="A375" s="16"/>
      <c r="O375" s="201"/>
      <c r="P375" s="201"/>
      <c r="Q375" s="201"/>
      <c r="R375" s="201"/>
    </row>
    <row r="376" spans="1:18" x14ac:dyDescent="0.25">
      <c r="A376" s="17" t="s">
        <v>304</v>
      </c>
      <c r="B376" s="18"/>
      <c r="C376" s="18"/>
      <c r="D376" s="18"/>
      <c r="E376" s="19"/>
      <c r="O376" s="201"/>
      <c r="P376" s="201"/>
      <c r="Q376" s="201"/>
      <c r="R376" s="201"/>
    </row>
    <row r="377" spans="1:18" x14ac:dyDescent="0.25">
      <c r="A377" t="s">
        <v>357</v>
      </c>
      <c r="O377" s="201"/>
      <c r="P377" s="201"/>
      <c r="Q377" s="201"/>
      <c r="R377" s="201"/>
    </row>
    <row r="378" spans="1:18" x14ac:dyDescent="0.25">
      <c r="A378" t="s">
        <v>358</v>
      </c>
      <c r="O378" s="201"/>
      <c r="P378" s="201"/>
      <c r="Q378" s="201"/>
      <c r="R378" s="201"/>
    </row>
    <row r="379" spans="1:18" x14ac:dyDescent="0.25">
      <c r="A379" t="s">
        <v>359</v>
      </c>
      <c r="O379" s="201"/>
      <c r="P379" s="201"/>
      <c r="Q379" s="201"/>
      <c r="R379" s="201"/>
    </row>
    <row r="380" spans="1:18" x14ac:dyDescent="0.25">
      <c r="A380" t="s">
        <v>360</v>
      </c>
      <c r="O380" s="201"/>
      <c r="P380" s="201"/>
      <c r="Q380" s="201"/>
      <c r="R380" s="201"/>
    </row>
    <row r="381" spans="1:18" x14ac:dyDescent="0.25">
      <c r="A381" t="s">
        <v>392</v>
      </c>
      <c r="O381" s="201"/>
      <c r="P381" s="201"/>
      <c r="Q381" s="201"/>
      <c r="R381" s="201"/>
    </row>
    <row r="382" spans="1:18" x14ac:dyDescent="0.25">
      <c r="A382" t="s">
        <v>361</v>
      </c>
      <c r="O382" s="201"/>
      <c r="P382" s="201"/>
      <c r="Q382" s="201"/>
      <c r="R382" s="201"/>
    </row>
    <row r="383" spans="1:18" x14ac:dyDescent="0.25">
      <c r="A383" t="s">
        <v>393</v>
      </c>
      <c r="O383" s="201"/>
      <c r="P383" s="201"/>
      <c r="Q383" s="201"/>
      <c r="R383" s="201"/>
    </row>
    <row r="384" spans="1:18" x14ac:dyDescent="0.25">
      <c r="A384" t="s">
        <v>362</v>
      </c>
      <c r="O384" s="201"/>
      <c r="P384" s="201"/>
      <c r="Q384" s="201"/>
      <c r="R384" s="201"/>
    </row>
    <row r="385" spans="1:18" x14ac:dyDescent="0.25">
      <c r="A385" t="s">
        <v>363</v>
      </c>
      <c r="O385" s="201"/>
      <c r="P385" s="201"/>
      <c r="Q385" s="201"/>
      <c r="R385" s="201"/>
    </row>
    <row r="386" spans="1:18" x14ac:dyDescent="0.25">
      <c r="O386" s="201"/>
      <c r="P386" s="201"/>
      <c r="Q386" s="201"/>
      <c r="R386" s="201"/>
    </row>
    <row r="387" spans="1:18" x14ac:dyDescent="0.25">
      <c r="A387" s="17" t="s">
        <v>38</v>
      </c>
      <c r="B387" s="18"/>
      <c r="C387" s="18"/>
      <c r="D387" s="18"/>
      <c r="E387" s="19"/>
      <c r="O387" s="201"/>
      <c r="P387" s="201"/>
      <c r="Q387" s="201"/>
      <c r="R387" s="201"/>
    </row>
    <row r="388" spans="1:18" x14ac:dyDescent="0.25">
      <c r="A388" t="s">
        <v>39</v>
      </c>
      <c r="O388" s="201"/>
      <c r="P388" s="201"/>
      <c r="Q388" s="201"/>
      <c r="R388" s="201"/>
    </row>
    <row r="389" spans="1:18" x14ac:dyDescent="0.25">
      <c r="O389" s="201"/>
      <c r="P389" s="201"/>
      <c r="Q389" s="201"/>
      <c r="R389" s="201"/>
    </row>
    <row r="390" spans="1:18" ht="81" customHeight="1" x14ac:dyDescent="0.25">
      <c r="B390" s="195"/>
      <c r="O390" s="201"/>
      <c r="P390" s="201"/>
      <c r="Q390" s="201"/>
      <c r="R390" s="201"/>
    </row>
    <row r="391" spans="1:18" x14ac:dyDescent="0.25">
      <c r="C391" t="s">
        <v>9</v>
      </c>
      <c r="O391" s="201"/>
      <c r="P391" s="201"/>
      <c r="Q391" s="201"/>
      <c r="R391" s="201"/>
    </row>
    <row r="392" spans="1:18" x14ac:dyDescent="0.25">
      <c r="A392" s="17" t="s">
        <v>40</v>
      </c>
      <c r="B392" s="18"/>
      <c r="C392" s="18"/>
      <c r="D392" s="18"/>
      <c r="E392" s="19"/>
      <c r="O392" s="201"/>
      <c r="P392" s="201"/>
      <c r="Q392" s="201"/>
      <c r="R392" s="201"/>
    </row>
    <row r="393" spans="1:18" x14ac:dyDescent="0.25">
      <c r="A393" s="2">
        <v>0</v>
      </c>
      <c r="B393" t="s">
        <v>379</v>
      </c>
      <c r="O393" s="201"/>
      <c r="P393" s="201"/>
      <c r="Q393" s="201"/>
      <c r="R393" s="201"/>
    </row>
    <row r="394" spans="1:18" x14ac:dyDescent="0.25">
      <c r="A394" s="2">
        <v>1</v>
      </c>
      <c r="B394" t="s">
        <v>89</v>
      </c>
      <c r="O394" s="201"/>
      <c r="P394" s="201"/>
      <c r="Q394" s="201"/>
      <c r="R394" s="201"/>
    </row>
    <row r="395" spans="1:18" x14ac:dyDescent="0.25">
      <c r="A395" s="2">
        <v>2</v>
      </c>
      <c r="B395" t="s">
        <v>90</v>
      </c>
      <c r="O395" s="201"/>
      <c r="P395" s="201"/>
      <c r="Q395" s="201"/>
      <c r="R395" s="201"/>
    </row>
    <row r="396" spans="1:18" x14ac:dyDescent="0.25">
      <c r="A396" s="2">
        <v>3</v>
      </c>
      <c r="B396" t="s">
        <v>91</v>
      </c>
      <c r="O396" s="201"/>
      <c r="P396" s="201"/>
      <c r="Q396" s="201"/>
      <c r="R396" s="201"/>
    </row>
    <row r="397" spans="1:18" x14ac:dyDescent="0.25">
      <c r="A397" s="2">
        <v>4</v>
      </c>
      <c r="B397" t="s">
        <v>92</v>
      </c>
      <c r="O397" s="201"/>
      <c r="P397" s="201"/>
      <c r="Q397" s="201"/>
      <c r="R397" s="201"/>
    </row>
    <row r="398" spans="1:18" x14ac:dyDescent="0.25">
      <c r="A398" s="2">
        <v>5</v>
      </c>
      <c r="B398" t="s">
        <v>93</v>
      </c>
      <c r="O398" s="201"/>
      <c r="P398" s="201"/>
      <c r="Q398" s="201"/>
      <c r="R398" s="201"/>
    </row>
    <row r="399" spans="1:18" ht="15.75" thickBot="1" x14ac:dyDescent="0.3">
      <c r="O399" s="201"/>
      <c r="P399" s="201"/>
      <c r="Q399" s="201"/>
      <c r="R399" s="201"/>
    </row>
    <row r="400" spans="1:18" ht="15.75" thickBot="1" x14ac:dyDescent="0.3">
      <c r="A400" t="s">
        <v>46</v>
      </c>
      <c r="B400" s="39"/>
      <c r="C400" t="s">
        <v>26</v>
      </c>
      <c r="O400" s="201"/>
      <c r="P400" s="201"/>
      <c r="Q400" s="201"/>
      <c r="R400" s="201"/>
    </row>
    <row r="401" spans="1:18" x14ac:dyDescent="0.25">
      <c r="O401" s="201"/>
      <c r="P401" s="201"/>
      <c r="Q401" s="201"/>
      <c r="R401" s="201"/>
    </row>
    <row r="402" spans="1:18" x14ac:dyDescent="0.25">
      <c r="A402" s="17" t="s">
        <v>47</v>
      </c>
      <c r="B402" s="18"/>
      <c r="C402" s="18"/>
      <c r="D402" s="18"/>
      <c r="E402" s="19"/>
      <c r="O402" s="201"/>
      <c r="P402" s="201"/>
      <c r="Q402" s="201"/>
      <c r="R402" s="201"/>
    </row>
    <row r="403" spans="1:18" x14ac:dyDescent="0.25">
      <c r="A403" t="s">
        <v>48</v>
      </c>
      <c r="O403" s="201"/>
      <c r="P403" s="201"/>
      <c r="Q403" s="201"/>
      <c r="R403" s="201"/>
    </row>
    <row r="404" spans="1:18" x14ac:dyDescent="0.25">
      <c r="A404" t="s">
        <v>49</v>
      </c>
      <c r="O404" s="201"/>
      <c r="P404" s="201"/>
      <c r="Q404" s="201"/>
      <c r="R404" s="201"/>
    </row>
    <row r="405" spans="1:18" ht="15.75" thickBot="1" x14ac:dyDescent="0.3">
      <c r="O405" s="201"/>
      <c r="P405" s="201"/>
      <c r="Q405" s="201"/>
      <c r="R405" s="201"/>
    </row>
    <row r="406" spans="1:18" ht="15.75" thickBot="1" x14ac:dyDescent="0.3">
      <c r="A406" t="s">
        <v>46</v>
      </c>
      <c r="B406" s="39"/>
      <c r="C406" t="s">
        <v>26</v>
      </c>
      <c r="O406" s="201"/>
      <c r="P406" s="201"/>
      <c r="Q406" s="201"/>
      <c r="R406" s="201"/>
    </row>
    <row r="407" spans="1:18" x14ac:dyDescent="0.25">
      <c r="O407" s="201"/>
      <c r="P407" s="201"/>
      <c r="Q407" s="201"/>
      <c r="R407" s="201"/>
    </row>
    <row r="408" spans="1:18" x14ac:dyDescent="0.25">
      <c r="O408" s="201"/>
      <c r="P408" s="201"/>
      <c r="Q408" s="201"/>
      <c r="R408" s="201"/>
    </row>
    <row r="409" spans="1:18" x14ac:dyDescent="0.25">
      <c r="O409" s="201"/>
      <c r="P409" s="201"/>
      <c r="Q409" s="201"/>
      <c r="R409" s="201"/>
    </row>
    <row r="410" spans="1:18" x14ac:dyDescent="0.25">
      <c r="A410" s="211" t="s">
        <v>324</v>
      </c>
      <c r="B410" s="210"/>
      <c r="C410" s="210"/>
      <c r="D410" s="210"/>
      <c r="E410" s="210"/>
      <c r="O410" s="201"/>
      <c r="P410" s="201"/>
      <c r="Q410" s="201"/>
      <c r="R410" s="201"/>
    </row>
    <row r="411" spans="1:18" x14ac:dyDescent="0.25">
      <c r="A411" s="16"/>
      <c r="O411" s="201"/>
      <c r="P411" s="201"/>
      <c r="Q411" s="201"/>
      <c r="R411" s="201"/>
    </row>
    <row r="412" spans="1:18" x14ac:dyDescent="0.25">
      <c r="A412" s="17" t="s">
        <v>304</v>
      </c>
      <c r="B412" s="18"/>
      <c r="C412" s="18"/>
      <c r="D412" s="18"/>
      <c r="E412" s="19"/>
      <c r="O412" s="201"/>
      <c r="P412" s="201"/>
      <c r="Q412" s="201"/>
      <c r="R412" s="201"/>
    </row>
    <row r="413" spans="1:18" x14ac:dyDescent="0.25">
      <c r="A413" t="s">
        <v>94</v>
      </c>
      <c r="O413" s="201"/>
      <c r="P413" s="201"/>
      <c r="Q413" s="201"/>
      <c r="R413" s="201"/>
    </row>
    <row r="414" spans="1:18" x14ac:dyDescent="0.25">
      <c r="A414" t="s">
        <v>95</v>
      </c>
      <c r="O414" s="201"/>
      <c r="P414" s="201"/>
      <c r="Q414" s="201"/>
      <c r="R414" s="201"/>
    </row>
    <row r="415" spans="1:18" x14ac:dyDescent="0.25">
      <c r="A415" t="s">
        <v>96</v>
      </c>
      <c r="O415" s="201"/>
      <c r="P415" s="201"/>
      <c r="Q415" s="201"/>
      <c r="R415" s="201"/>
    </row>
    <row r="416" spans="1:18" x14ac:dyDescent="0.25">
      <c r="A416" t="s">
        <v>97</v>
      </c>
      <c r="O416" s="201"/>
      <c r="P416" s="201"/>
      <c r="Q416" s="201"/>
      <c r="R416" s="201"/>
    </row>
    <row r="417" spans="1:18" x14ac:dyDescent="0.25">
      <c r="A417" t="s">
        <v>364</v>
      </c>
      <c r="O417" s="201"/>
      <c r="P417" s="201"/>
      <c r="Q417" s="201"/>
      <c r="R417" s="201"/>
    </row>
    <row r="418" spans="1:18" x14ac:dyDescent="0.25">
      <c r="A418" s="20" t="s">
        <v>365</v>
      </c>
      <c r="O418" s="201"/>
      <c r="P418" s="201"/>
      <c r="Q418" s="201"/>
      <c r="R418" s="201"/>
    </row>
    <row r="419" spans="1:18" x14ac:dyDescent="0.25">
      <c r="O419" s="201"/>
      <c r="P419" s="201"/>
      <c r="Q419" s="201"/>
      <c r="R419" s="201"/>
    </row>
    <row r="420" spans="1:18" x14ac:dyDescent="0.25">
      <c r="A420" s="17" t="s">
        <v>38</v>
      </c>
      <c r="B420" s="18"/>
      <c r="C420" s="18"/>
      <c r="D420" s="18"/>
      <c r="E420" s="19"/>
      <c r="O420" s="201"/>
      <c r="P420" s="201"/>
      <c r="Q420" s="201"/>
      <c r="R420" s="201"/>
    </row>
    <row r="421" spans="1:18" x14ac:dyDescent="0.25">
      <c r="A421" t="s">
        <v>39</v>
      </c>
      <c r="O421" s="201"/>
      <c r="P421" s="201"/>
      <c r="Q421" s="201"/>
      <c r="R421" s="201"/>
    </row>
    <row r="422" spans="1:18" x14ac:dyDescent="0.25">
      <c r="O422" s="201"/>
      <c r="P422" s="201"/>
      <c r="Q422" s="201"/>
      <c r="R422" s="201"/>
    </row>
    <row r="423" spans="1:18" ht="96" customHeight="1" x14ac:dyDescent="0.25">
      <c r="B423" s="195"/>
      <c r="O423" s="201"/>
      <c r="P423" s="201"/>
      <c r="Q423" s="201"/>
      <c r="R423" s="201"/>
    </row>
    <row r="424" spans="1:18" x14ac:dyDescent="0.25">
      <c r="O424" s="201"/>
      <c r="P424" s="201"/>
      <c r="Q424" s="201"/>
      <c r="R424" s="201"/>
    </row>
    <row r="425" spans="1:18" x14ac:dyDescent="0.25">
      <c r="O425" s="201"/>
      <c r="P425" s="201"/>
      <c r="Q425" s="201"/>
      <c r="R425" s="201"/>
    </row>
    <row r="426" spans="1:18" x14ac:dyDescent="0.25">
      <c r="O426" s="201"/>
      <c r="P426" s="201"/>
      <c r="Q426" s="201"/>
      <c r="R426" s="201"/>
    </row>
    <row r="427" spans="1:18" x14ac:dyDescent="0.25">
      <c r="C427" t="s">
        <v>9</v>
      </c>
      <c r="O427" s="201"/>
      <c r="P427" s="201"/>
      <c r="Q427" s="201"/>
      <c r="R427" s="201"/>
    </row>
    <row r="428" spans="1:18" x14ac:dyDescent="0.25">
      <c r="A428" s="17" t="s">
        <v>40</v>
      </c>
      <c r="B428" s="18"/>
      <c r="C428" s="18"/>
      <c r="D428" s="18"/>
      <c r="E428" s="19"/>
      <c r="O428" s="201"/>
      <c r="P428" s="201"/>
      <c r="Q428" s="201"/>
      <c r="R428" s="201"/>
    </row>
    <row r="429" spans="1:18" x14ac:dyDescent="0.25">
      <c r="A429" s="2">
        <v>0</v>
      </c>
      <c r="B429" t="s">
        <v>379</v>
      </c>
      <c r="O429" s="201"/>
      <c r="P429" s="201"/>
      <c r="Q429" s="201"/>
      <c r="R429" s="201"/>
    </row>
    <row r="430" spans="1:18" x14ac:dyDescent="0.25">
      <c r="A430" s="2">
        <v>1</v>
      </c>
      <c r="B430" t="s">
        <v>70</v>
      </c>
      <c r="O430" s="201"/>
      <c r="P430" s="201"/>
      <c r="Q430" s="201"/>
      <c r="R430" s="201"/>
    </row>
    <row r="431" spans="1:18" x14ac:dyDescent="0.25">
      <c r="A431" s="2">
        <v>2</v>
      </c>
      <c r="B431" t="s">
        <v>71</v>
      </c>
      <c r="O431" s="201"/>
      <c r="P431" s="201"/>
      <c r="Q431" s="201"/>
      <c r="R431" s="201"/>
    </row>
    <row r="432" spans="1:18" x14ac:dyDescent="0.25">
      <c r="A432" s="2">
        <v>3</v>
      </c>
      <c r="B432" t="s">
        <v>72</v>
      </c>
      <c r="O432" s="201"/>
      <c r="P432" s="201"/>
      <c r="Q432" s="201"/>
      <c r="R432" s="201"/>
    </row>
    <row r="433" spans="1:18" x14ac:dyDescent="0.25">
      <c r="A433" s="2">
        <v>4</v>
      </c>
      <c r="B433" t="s">
        <v>98</v>
      </c>
      <c r="O433" s="201"/>
      <c r="P433" s="201"/>
      <c r="Q433" s="201"/>
      <c r="R433" s="201"/>
    </row>
    <row r="434" spans="1:18" x14ac:dyDescent="0.25">
      <c r="A434" s="2">
        <v>5</v>
      </c>
      <c r="B434" t="s">
        <v>99</v>
      </c>
      <c r="O434" s="201"/>
      <c r="P434" s="201"/>
      <c r="Q434" s="201"/>
      <c r="R434" s="201"/>
    </row>
    <row r="435" spans="1:18" ht="15.75" thickBot="1" x14ac:dyDescent="0.3">
      <c r="O435" s="201"/>
      <c r="P435" s="201"/>
      <c r="Q435" s="201"/>
      <c r="R435" s="201"/>
    </row>
    <row r="436" spans="1:18" ht="15.75" thickBot="1" x14ac:dyDescent="0.3">
      <c r="A436" t="s">
        <v>46</v>
      </c>
      <c r="B436" s="39"/>
      <c r="C436" t="s">
        <v>26</v>
      </c>
      <c r="O436" s="201"/>
      <c r="P436" s="201"/>
      <c r="Q436" s="201"/>
      <c r="R436" s="201"/>
    </row>
    <row r="437" spans="1:18" x14ac:dyDescent="0.25">
      <c r="O437" s="201"/>
      <c r="P437" s="201"/>
      <c r="Q437" s="201"/>
      <c r="R437" s="201"/>
    </row>
    <row r="438" spans="1:18" x14ac:dyDescent="0.25">
      <c r="A438" s="17" t="s">
        <v>47</v>
      </c>
      <c r="B438" s="18"/>
      <c r="C438" s="18"/>
      <c r="D438" s="18"/>
      <c r="E438" s="19"/>
      <c r="O438" s="201"/>
      <c r="P438" s="201"/>
      <c r="Q438" s="201"/>
      <c r="R438" s="201"/>
    </row>
    <row r="439" spans="1:18" x14ac:dyDescent="0.25">
      <c r="A439" t="s">
        <v>48</v>
      </c>
      <c r="O439" s="201"/>
      <c r="P439" s="201"/>
      <c r="Q439" s="201"/>
      <c r="R439" s="201"/>
    </row>
    <row r="440" spans="1:18" x14ac:dyDescent="0.25">
      <c r="A440" t="s">
        <v>49</v>
      </c>
      <c r="O440" s="201"/>
      <c r="P440" s="201"/>
      <c r="Q440" s="201"/>
      <c r="R440" s="201"/>
    </row>
    <row r="441" spans="1:18" ht="15.75" thickBot="1" x14ac:dyDescent="0.3">
      <c r="O441" s="201"/>
      <c r="P441" s="201"/>
      <c r="Q441" s="201"/>
      <c r="R441" s="201"/>
    </row>
    <row r="442" spans="1:18" ht="15.75" thickBot="1" x14ac:dyDescent="0.3">
      <c r="A442" t="s">
        <v>46</v>
      </c>
      <c r="B442" s="39"/>
      <c r="C442" t="s">
        <v>26</v>
      </c>
      <c r="O442" s="201"/>
      <c r="P442" s="201"/>
      <c r="Q442" s="201"/>
      <c r="R442" s="201"/>
    </row>
    <row r="447" spans="1:18" ht="18.75" x14ac:dyDescent="0.3">
      <c r="A447" s="205" t="s">
        <v>305</v>
      </c>
      <c r="B447" s="210"/>
      <c r="C447" s="210"/>
      <c r="D447" s="210"/>
      <c r="E447" s="210"/>
    </row>
    <row r="449" spans="1:22" x14ac:dyDescent="0.25">
      <c r="A449" s="194" t="s">
        <v>366</v>
      </c>
      <c r="B449" s="210"/>
      <c r="C449" s="210"/>
      <c r="D449" s="210"/>
      <c r="E449" s="210"/>
    </row>
    <row r="450" spans="1:22" x14ac:dyDescent="0.25">
      <c r="A450" s="5"/>
    </row>
    <row r="451" spans="1:22" x14ac:dyDescent="0.25">
      <c r="A451" t="s">
        <v>100</v>
      </c>
    </row>
    <row r="452" spans="1:22" x14ac:dyDescent="0.25">
      <c r="A452" t="s">
        <v>101</v>
      </c>
    </row>
    <row r="453" spans="1:22" x14ac:dyDescent="0.25">
      <c r="A453" t="s">
        <v>102</v>
      </c>
    </row>
    <row r="455" spans="1:22" ht="78" customHeight="1" x14ac:dyDescent="0.25">
      <c r="B455" s="195"/>
      <c r="H455" s="201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1"/>
      <c r="U455" s="201"/>
      <c r="V455" s="201"/>
    </row>
    <row r="456" spans="1:22" x14ac:dyDescent="0.25">
      <c r="H456" s="201"/>
      <c r="I456" s="201"/>
      <c r="J456" s="201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1"/>
      <c r="V456" s="201"/>
    </row>
    <row r="457" spans="1:22" x14ac:dyDescent="0.25">
      <c r="H457" s="201"/>
      <c r="I457" s="201"/>
      <c r="J457" s="201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1"/>
      <c r="V457" s="201"/>
    </row>
    <row r="458" spans="1:22" x14ac:dyDescent="0.25">
      <c r="A458" s="21" t="s">
        <v>6</v>
      </c>
      <c r="B458" s="22"/>
      <c r="C458" s="22" t="s">
        <v>103</v>
      </c>
      <c r="D458" s="22" t="s">
        <v>104</v>
      </c>
      <c r="E458" s="22"/>
      <c r="H458" s="201"/>
      <c r="I458" s="201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1"/>
      <c r="V458" s="201"/>
    </row>
    <row r="459" spans="1:22" x14ac:dyDescent="0.25">
      <c r="A459" s="23" t="s">
        <v>105</v>
      </c>
      <c r="B459" s="24" t="s">
        <v>107</v>
      </c>
      <c r="C459" s="24" t="s">
        <v>106</v>
      </c>
      <c r="D459" s="24" t="s">
        <v>106</v>
      </c>
      <c r="E459" s="24" t="s">
        <v>108</v>
      </c>
      <c r="H459" s="201"/>
      <c r="I459" s="201"/>
      <c r="J459" s="201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1"/>
      <c r="V459" s="201"/>
    </row>
    <row r="460" spans="1:22" x14ac:dyDescent="0.25">
      <c r="A460" s="25" t="s">
        <v>143</v>
      </c>
      <c r="B460" s="46">
        <v>1</v>
      </c>
      <c r="C460" s="26" t="str">
        <f>IF(ISBLANK(B65),"Incomplete",B65)</f>
        <v>Incomplete</v>
      </c>
      <c r="D460" s="26">
        <f>IF(C460="Incomplete",0,C460*B460)</f>
        <v>0</v>
      </c>
      <c r="E460" s="26">
        <f>B71</f>
        <v>0</v>
      </c>
      <c r="F460" s="47"/>
      <c r="H460" s="201"/>
      <c r="I460" s="200"/>
      <c r="J460" s="200"/>
      <c r="K460" s="202"/>
      <c r="L460" s="201"/>
      <c r="M460" s="201"/>
      <c r="N460" s="201"/>
      <c r="O460" s="200"/>
      <c r="P460" s="200"/>
      <c r="Q460" s="202"/>
      <c r="R460" s="201"/>
      <c r="S460" s="201"/>
      <c r="T460" s="201"/>
      <c r="U460" s="201"/>
      <c r="V460" s="201"/>
    </row>
    <row r="461" spans="1:22" x14ac:dyDescent="0.25">
      <c r="A461" s="27" t="s">
        <v>144</v>
      </c>
      <c r="B461" s="46">
        <v>1</v>
      </c>
      <c r="C461" s="26" t="str">
        <f>IF(ISBLANK(B100),"Incomplete",B100)</f>
        <v>Incomplete</v>
      </c>
      <c r="D461" s="26">
        <f t="shared" ref="D461:D471" si="0">IF(C461="Incomplete",0,C461*B461)</f>
        <v>0</v>
      </c>
      <c r="E461" s="26">
        <f>B106</f>
        <v>0</v>
      </c>
      <c r="F461" s="47"/>
      <c r="H461" s="201"/>
      <c r="I461" s="200"/>
      <c r="J461" s="200"/>
      <c r="K461" s="202"/>
      <c r="L461" s="201"/>
      <c r="M461" s="201"/>
      <c r="N461" s="201"/>
      <c r="O461" s="200"/>
      <c r="P461" s="200"/>
      <c r="Q461" s="202"/>
      <c r="R461" s="201"/>
      <c r="S461" s="201"/>
      <c r="T461" s="201"/>
      <c r="U461" s="201"/>
      <c r="V461" s="201"/>
    </row>
    <row r="462" spans="1:22" x14ac:dyDescent="0.25">
      <c r="A462" s="27" t="s">
        <v>145</v>
      </c>
      <c r="B462" s="46">
        <v>1</v>
      </c>
      <c r="C462" s="26" t="str">
        <f>IF(ISBLANK(B134),"Incomplete",B134)</f>
        <v>Incomplete</v>
      </c>
      <c r="D462" s="26">
        <f t="shared" si="0"/>
        <v>0</v>
      </c>
      <c r="E462" s="26">
        <f>B140</f>
        <v>0</v>
      </c>
      <c r="F462" s="47"/>
      <c r="H462" s="201"/>
      <c r="I462" s="200"/>
      <c r="J462" s="200"/>
      <c r="K462" s="202"/>
      <c r="L462" s="201"/>
      <c r="M462" s="201"/>
      <c r="N462" s="201"/>
      <c r="O462" s="200"/>
      <c r="P462" s="200"/>
      <c r="Q462" s="202"/>
      <c r="R462" s="201"/>
      <c r="S462" s="201"/>
      <c r="T462" s="201"/>
      <c r="U462" s="201"/>
      <c r="V462" s="201"/>
    </row>
    <row r="463" spans="1:22" x14ac:dyDescent="0.25">
      <c r="A463" s="27" t="s">
        <v>146</v>
      </c>
      <c r="B463" s="46">
        <v>1</v>
      </c>
      <c r="C463" s="26" t="str">
        <f>IF(ISBLANK(B163),"Incomplete",B163)</f>
        <v>Incomplete</v>
      </c>
      <c r="D463" s="26">
        <f t="shared" si="0"/>
        <v>0</v>
      </c>
      <c r="E463" s="26">
        <f>B169</f>
        <v>0</v>
      </c>
      <c r="F463" s="47"/>
      <c r="H463" s="201"/>
      <c r="I463" s="200"/>
      <c r="J463" s="200"/>
      <c r="K463" s="202"/>
      <c r="L463" s="201"/>
      <c r="M463" s="201"/>
      <c r="N463" s="201"/>
      <c r="O463" s="200"/>
      <c r="P463" s="200"/>
      <c r="Q463" s="202"/>
      <c r="R463" s="201"/>
      <c r="S463" s="201"/>
      <c r="T463" s="201"/>
      <c r="U463" s="201"/>
      <c r="V463" s="201"/>
    </row>
    <row r="464" spans="1:22" x14ac:dyDescent="0.25">
      <c r="A464" s="27" t="s">
        <v>147</v>
      </c>
      <c r="B464" s="46">
        <v>1</v>
      </c>
      <c r="C464" s="26" t="str">
        <f>IF(ISBLANK(B193),"Incomplete",B193)</f>
        <v>Incomplete</v>
      </c>
      <c r="D464" s="26">
        <f t="shared" si="0"/>
        <v>0</v>
      </c>
      <c r="E464" s="26">
        <f>B199</f>
        <v>2</v>
      </c>
      <c r="F464" s="47"/>
      <c r="H464" s="201"/>
      <c r="I464" s="200"/>
      <c r="J464" s="200"/>
      <c r="K464" s="202"/>
      <c r="L464" s="201"/>
      <c r="M464" s="201"/>
      <c r="N464" s="201"/>
      <c r="O464" s="200"/>
      <c r="P464" s="200"/>
      <c r="Q464" s="202"/>
      <c r="R464" s="201"/>
      <c r="S464" s="201"/>
      <c r="T464" s="201"/>
      <c r="U464" s="201"/>
      <c r="V464" s="201"/>
    </row>
    <row r="465" spans="1:22" x14ac:dyDescent="0.25">
      <c r="A465" s="27" t="s">
        <v>148</v>
      </c>
      <c r="B465" s="46">
        <v>1</v>
      </c>
      <c r="C465" s="26" t="str">
        <f>IF(ISBLANK(B229),"Incomplete",B229)</f>
        <v>Incomplete</v>
      </c>
      <c r="D465" s="26">
        <f t="shared" si="0"/>
        <v>0</v>
      </c>
      <c r="E465" s="26">
        <f>B235</f>
        <v>0</v>
      </c>
      <c r="F465" s="47"/>
      <c r="H465" s="201"/>
      <c r="I465" s="200"/>
      <c r="J465" s="200"/>
      <c r="K465" s="202"/>
      <c r="L465" s="201"/>
      <c r="M465" s="201"/>
      <c r="N465" s="201"/>
      <c r="O465" s="200"/>
      <c r="P465" s="200"/>
      <c r="Q465" s="202"/>
      <c r="R465" s="201"/>
      <c r="S465" s="201"/>
      <c r="T465" s="201"/>
      <c r="U465" s="201"/>
      <c r="V465" s="201"/>
    </row>
    <row r="466" spans="1:22" x14ac:dyDescent="0.25">
      <c r="A466" s="27" t="s">
        <v>149</v>
      </c>
      <c r="B466" s="46">
        <v>1</v>
      </c>
      <c r="C466" s="26" t="str">
        <f>IF(ISBLANK(B262),"Incomplete",B262)</f>
        <v>Incomplete</v>
      </c>
      <c r="D466" s="26">
        <f t="shared" si="0"/>
        <v>0</v>
      </c>
      <c r="E466" s="26">
        <f>B268</f>
        <v>0</v>
      </c>
      <c r="F466" s="47"/>
      <c r="H466" s="201"/>
      <c r="I466" s="200"/>
      <c r="J466" s="200"/>
      <c r="K466" s="202"/>
      <c r="L466" s="201"/>
      <c r="M466" s="201"/>
      <c r="N466" s="201"/>
      <c r="O466" s="200"/>
      <c r="P466" s="200"/>
      <c r="Q466" s="202"/>
      <c r="R466" s="201"/>
      <c r="S466" s="201"/>
      <c r="T466" s="201"/>
      <c r="U466" s="201"/>
      <c r="V466" s="201"/>
    </row>
    <row r="467" spans="1:22" x14ac:dyDescent="0.25">
      <c r="A467" s="27" t="s">
        <v>150</v>
      </c>
      <c r="B467" s="46">
        <v>1</v>
      </c>
      <c r="C467" s="26" t="str">
        <f>IF(ISBLANK(B297),"Incomplete",B297)</f>
        <v>Incomplete</v>
      </c>
      <c r="D467" s="26">
        <f t="shared" si="0"/>
        <v>0</v>
      </c>
      <c r="E467" s="26">
        <f>B303</f>
        <v>0</v>
      </c>
      <c r="F467" s="47"/>
      <c r="H467" s="201"/>
      <c r="I467" s="200"/>
      <c r="J467" s="200"/>
      <c r="K467" s="202"/>
      <c r="L467" s="201"/>
      <c r="M467" s="201"/>
      <c r="N467" s="201"/>
      <c r="O467" s="200"/>
      <c r="P467" s="200"/>
      <c r="Q467" s="202"/>
      <c r="R467" s="201"/>
      <c r="S467" s="201"/>
      <c r="T467" s="201"/>
      <c r="U467" s="201"/>
      <c r="V467" s="201"/>
    </row>
    <row r="468" spans="1:22" x14ac:dyDescent="0.25">
      <c r="A468" s="27" t="s">
        <v>151</v>
      </c>
      <c r="B468" s="46">
        <v>1</v>
      </c>
      <c r="C468" s="26" t="str">
        <f>IF(ISBLANK(B330),"Incomplete",B330)</f>
        <v>Incomplete</v>
      </c>
      <c r="D468" s="26">
        <f t="shared" si="0"/>
        <v>0</v>
      </c>
      <c r="E468" s="26">
        <f>B336</f>
        <v>0</v>
      </c>
      <c r="F468" s="47"/>
      <c r="H468" s="201"/>
      <c r="I468" s="200"/>
      <c r="J468" s="200"/>
      <c r="K468" s="202"/>
      <c r="L468" s="201"/>
      <c r="M468" s="201"/>
      <c r="N468" s="201"/>
      <c r="O468" s="200"/>
      <c r="P468" s="200"/>
      <c r="Q468" s="202"/>
      <c r="R468" s="201"/>
      <c r="S468" s="201"/>
      <c r="T468" s="201"/>
      <c r="U468" s="201"/>
      <c r="V468" s="201"/>
    </row>
    <row r="469" spans="1:22" x14ac:dyDescent="0.25">
      <c r="A469" s="27" t="s">
        <v>152</v>
      </c>
      <c r="B469" s="46">
        <v>1</v>
      </c>
      <c r="C469" s="26" t="str">
        <f>IF(ISBLANK(B364),"Incomplete",B364)</f>
        <v>Incomplete</v>
      </c>
      <c r="D469" s="26">
        <f t="shared" si="0"/>
        <v>0</v>
      </c>
      <c r="E469" s="26">
        <f>B370</f>
        <v>0</v>
      </c>
      <c r="F469" s="47"/>
      <c r="H469" s="201"/>
      <c r="I469" s="200"/>
      <c r="J469" s="200"/>
      <c r="K469" s="202"/>
      <c r="L469" s="201"/>
      <c r="M469" s="201"/>
      <c r="N469" s="201"/>
      <c r="O469" s="200"/>
      <c r="P469" s="200"/>
      <c r="Q469" s="202"/>
      <c r="R469" s="201"/>
      <c r="S469" s="201"/>
      <c r="T469" s="201"/>
      <c r="U469" s="201"/>
      <c r="V469" s="201"/>
    </row>
    <row r="470" spans="1:22" x14ac:dyDescent="0.25">
      <c r="A470" s="27" t="s">
        <v>153</v>
      </c>
      <c r="B470" s="46">
        <v>1</v>
      </c>
      <c r="C470" s="26" t="str">
        <f>IF(ISBLANK(B400),"Incomplete",B400)</f>
        <v>Incomplete</v>
      </c>
      <c r="D470" s="26">
        <f t="shared" si="0"/>
        <v>0</v>
      </c>
      <c r="E470" s="26">
        <f>B406</f>
        <v>0</v>
      </c>
      <c r="F470" s="47"/>
      <c r="H470" s="201"/>
      <c r="I470" s="200"/>
      <c r="J470" s="200"/>
      <c r="K470" s="202"/>
      <c r="L470" s="201"/>
      <c r="M470" s="201"/>
      <c r="N470" s="201"/>
      <c r="O470" s="200"/>
      <c r="P470" s="200"/>
      <c r="Q470" s="202"/>
      <c r="R470" s="201"/>
      <c r="S470" s="201"/>
      <c r="T470" s="201"/>
      <c r="U470" s="201"/>
      <c r="V470" s="201"/>
    </row>
    <row r="471" spans="1:22" x14ac:dyDescent="0.25">
      <c r="A471" s="27" t="s">
        <v>154</v>
      </c>
      <c r="B471" s="46">
        <v>1</v>
      </c>
      <c r="C471" s="26" t="str">
        <f>IF(ISBLANK(B436),"Incomplete",B436)</f>
        <v>Incomplete</v>
      </c>
      <c r="D471" s="26">
        <f t="shared" si="0"/>
        <v>0</v>
      </c>
      <c r="E471" s="26">
        <f>B442</f>
        <v>0</v>
      </c>
      <c r="F471" s="47"/>
      <c r="H471" s="201"/>
      <c r="I471" s="200"/>
      <c r="J471" s="200"/>
      <c r="K471" s="202"/>
      <c r="L471" s="201"/>
      <c r="M471" s="201"/>
      <c r="N471" s="201"/>
      <c r="O471" s="200"/>
      <c r="P471" s="200"/>
      <c r="Q471" s="202"/>
      <c r="R471" s="201"/>
      <c r="S471" s="201"/>
      <c r="T471" s="201"/>
      <c r="U471" s="201"/>
      <c r="V471" s="201"/>
    </row>
    <row r="472" spans="1:22" x14ac:dyDescent="0.25">
      <c r="A472" s="28"/>
      <c r="B472" s="4"/>
      <c r="C472" s="4"/>
      <c r="D472" s="29"/>
      <c r="E472" s="29"/>
      <c r="F472" s="29"/>
      <c r="G472" s="29"/>
      <c r="H472" s="201"/>
      <c r="I472" s="200"/>
      <c r="J472" s="200"/>
      <c r="K472" s="200"/>
      <c r="L472" s="200"/>
      <c r="M472" s="201"/>
      <c r="N472" s="201"/>
      <c r="O472" s="200"/>
      <c r="P472" s="200"/>
      <c r="Q472" s="200"/>
      <c r="R472" s="201"/>
      <c r="S472" s="201"/>
      <c r="T472" s="201"/>
      <c r="U472" s="201"/>
      <c r="V472" s="201"/>
    </row>
    <row r="473" spans="1:22" x14ac:dyDescent="0.25">
      <c r="A473" s="28"/>
      <c r="B473" s="4"/>
      <c r="C473" s="4"/>
      <c r="D473" s="29"/>
      <c r="E473" s="29"/>
      <c r="F473" s="29"/>
      <c r="G473" s="29"/>
      <c r="H473" s="201"/>
      <c r="I473" s="200"/>
      <c r="J473" s="200"/>
      <c r="K473" s="200"/>
      <c r="L473" s="200"/>
      <c r="M473" s="201"/>
      <c r="N473" s="201"/>
      <c r="O473" s="200"/>
      <c r="P473" s="200"/>
      <c r="Q473" s="200"/>
      <c r="R473" s="201"/>
      <c r="S473" s="201"/>
      <c r="T473" s="201"/>
      <c r="U473" s="201"/>
      <c r="V473" s="201"/>
    </row>
    <row r="474" spans="1:22" x14ac:dyDescent="0.25">
      <c r="A474" s="211" t="s">
        <v>367</v>
      </c>
      <c r="B474" s="62"/>
      <c r="C474" s="62"/>
      <c r="D474" s="213"/>
      <c r="E474" s="213"/>
      <c r="F474" s="29"/>
      <c r="G474" s="29"/>
      <c r="H474" s="201"/>
      <c r="I474" s="200"/>
      <c r="J474" s="200"/>
      <c r="K474" s="200"/>
      <c r="L474" s="200"/>
      <c r="M474" s="201"/>
      <c r="N474" s="201"/>
      <c r="O474" s="200"/>
      <c r="P474" s="200"/>
      <c r="Q474" s="200"/>
      <c r="R474" s="201"/>
      <c r="S474" s="201"/>
      <c r="T474" s="201"/>
      <c r="U474" s="201"/>
      <c r="V474" s="201"/>
    </row>
    <row r="475" spans="1:22" x14ac:dyDescent="0.25">
      <c r="H475" s="201"/>
      <c r="I475" s="201"/>
      <c r="J475" s="201"/>
      <c r="K475" s="201"/>
      <c r="L475" s="201"/>
      <c r="M475" s="201"/>
      <c r="N475" s="201"/>
      <c r="O475" s="201"/>
      <c r="P475" s="201"/>
      <c r="Q475" s="201"/>
      <c r="R475" s="201"/>
      <c r="S475" s="201"/>
      <c r="T475" s="201"/>
      <c r="U475" s="201"/>
      <c r="V475" s="201"/>
    </row>
    <row r="476" spans="1:22" x14ac:dyDescent="0.25">
      <c r="A476" s="30" t="s">
        <v>109</v>
      </c>
      <c r="B476" s="31"/>
      <c r="C476" s="18"/>
      <c r="D476" s="18"/>
      <c r="E476" s="19"/>
      <c r="H476" s="201"/>
      <c r="I476" s="201"/>
      <c r="J476" s="201"/>
      <c r="K476" s="201"/>
      <c r="L476" s="201"/>
      <c r="M476" s="201"/>
      <c r="N476" s="201"/>
      <c r="O476" s="201"/>
      <c r="P476" s="201"/>
      <c r="Q476" s="201"/>
      <c r="R476" s="201"/>
      <c r="S476" s="201"/>
      <c r="T476" s="201"/>
      <c r="U476" s="201"/>
      <c r="V476" s="201"/>
    </row>
    <row r="477" spans="1:22" x14ac:dyDescent="0.25">
      <c r="A477" t="s">
        <v>110</v>
      </c>
      <c r="B477" s="2">
        <f>SUM(C460:C465)</f>
        <v>0</v>
      </c>
      <c r="H477" s="201"/>
      <c r="I477" s="201"/>
      <c r="J477" s="201"/>
      <c r="K477" s="201"/>
      <c r="L477" s="201"/>
      <c r="M477" s="201"/>
      <c r="N477" s="201"/>
      <c r="O477" s="201"/>
      <c r="P477" s="201"/>
      <c r="Q477" s="201"/>
      <c r="R477" s="201"/>
      <c r="S477" s="201"/>
      <c r="T477" s="201"/>
      <c r="U477" s="201"/>
      <c r="V477" s="201"/>
    </row>
    <row r="478" spans="1:22" x14ac:dyDescent="0.25">
      <c r="A478" t="s">
        <v>111</v>
      </c>
      <c r="B478" s="2">
        <f>SUM(D460:D465)</f>
        <v>0</v>
      </c>
      <c r="H478" s="201"/>
      <c r="I478" s="201"/>
      <c r="J478" s="201"/>
      <c r="K478" s="201"/>
      <c r="L478" s="201"/>
      <c r="M478" s="201"/>
      <c r="N478" s="201"/>
      <c r="O478" s="201"/>
      <c r="P478" s="201"/>
      <c r="Q478" s="201"/>
      <c r="R478" s="201"/>
      <c r="S478" s="201"/>
      <c r="T478" s="201"/>
      <c r="U478" s="201"/>
      <c r="V478" s="201"/>
    </row>
    <row r="479" spans="1:22" x14ac:dyDescent="0.25">
      <c r="A479" t="s">
        <v>108</v>
      </c>
      <c r="B479" s="2">
        <f>ROUND(SUM(E460:E465)/6,2)</f>
        <v>0.33</v>
      </c>
      <c r="H479" s="201"/>
      <c r="I479" s="201"/>
      <c r="J479" s="201"/>
      <c r="K479" s="201"/>
      <c r="L479" s="201"/>
      <c r="M479" s="201"/>
      <c r="N479" s="201"/>
      <c r="O479" s="201"/>
      <c r="P479" s="201"/>
      <c r="Q479" s="201"/>
      <c r="R479" s="201"/>
      <c r="S479" s="201"/>
      <c r="T479" s="201"/>
      <c r="U479" s="201"/>
      <c r="V479" s="201"/>
    </row>
    <row r="480" spans="1:22" x14ac:dyDescent="0.25">
      <c r="A480" s="30" t="s">
        <v>112</v>
      </c>
      <c r="B480" s="31"/>
      <c r="C480" s="18"/>
      <c r="D480" s="218"/>
      <c r="E480" s="19"/>
      <c r="H480" s="201"/>
      <c r="I480" s="200"/>
      <c r="J480" s="201"/>
      <c r="K480" s="201"/>
      <c r="L480" s="201"/>
      <c r="M480" s="201"/>
      <c r="N480" s="201"/>
      <c r="O480" s="200"/>
      <c r="P480" s="201"/>
      <c r="Q480" s="201"/>
      <c r="R480" s="201"/>
      <c r="S480" s="201"/>
      <c r="T480" s="201"/>
      <c r="U480" s="201"/>
      <c r="V480" s="201"/>
    </row>
    <row r="481" spans="1:22" x14ac:dyDescent="0.25">
      <c r="A481" t="s">
        <v>110</v>
      </c>
      <c r="B481" s="2">
        <f>SUM(C466:C471)</f>
        <v>0</v>
      </c>
      <c r="H481" s="201"/>
      <c r="I481" s="201"/>
      <c r="J481" s="201"/>
      <c r="K481" s="201"/>
      <c r="L481" s="201"/>
      <c r="M481" s="201"/>
      <c r="N481" s="201"/>
      <c r="O481" s="201"/>
      <c r="P481" s="201"/>
      <c r="Q481" s="201"/>
      <c r="R481" s="201"/>
      <c r="S481" s="201"/>
      <c r="T481" s="201"/>
      <c r="U481" s="201"/>
      <c r="V481" s="201"/>
    </row>
    <row r="482" spans="1:22" x14ac:dyDescent="0.25">
      <c r="A482" t="s">
        <v>111</v>
      </c>
      <c r="B482" s="32">
        <f>SUM(D466:D471)</f>
        <v>0</v>
      </c>
      <c r="H482" s="201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1"/>
      <c r="V482" s="201"/>
    </row>
    <row r="483" spans="1:22" x14ac:dyDescent="0.25">
      <c r="A483" t="s">
        <v>108</v>
      </c>
      <c r="B483" s="2">
        <f>ROUND(SUM(E466:E471)/6,2)</f>
        <v>0</v>
      </c>
      <c r="H483" s="201"/>
      <c r="I483" s="201"/>
      <c r="J483" s="201"/>
      <c r="K483" s="201"/>
      <c r="L483" s="201"/>
      <c r="M483" s="201"/>
      <c r="N483" s="201"/>
      <c r="O483" s="201"/>
      <c r="P483" s="201"/>
      <c r="Q483" s="201"/>
      <c r="R483" s="201"/>
      <c r="S483" s="201"/>
      <c r="T483" s="201"/>
      <c r="U483" s="201"/>
      <c r="V483" s="201"/>
    </row>
    <row r="484" spans="1:22" x14ac:dyDescent="0.25">
      <c r="A484" s="33" t="s">
        <v>113</v>
      </c>
      <c r="B484" s="18"/>
      <c r="C484" s="18"/>
      <c r="D484" s="218"/>
      <c r="E484" s="19"/>
      <c r="G484" s="5"/>
      <c r="H484" s="201"/>
      <c r="I484" s="200"/>
      <c r="J484" s="201"/>
      <c r="K484" s="201"/>
      <c r="L484" s="203"/>
      <c r="M484" s="201"/>
      <c r="N484" s="201"/>
      <c r="O484" s="200"/>
      <c r="P484" s="201"/>
      <c r="Q484" s="201"/>
      <c r="R484" s="201"/>
      <c r="S484" s="201"/>
      <c r="T484" s="201"/>
      <c r="U484" s="201"/>
      <c r="V484" s="201"/>
    </row>
    <row r="485" spans="1:22" x14ac:dyDescent="0.25">
      <c r="A485" t="s">
        <v>110</v>
      </c>
      <c r="B485" s="2">
        <f>SUM(C460:C471)</f>
        <v>0</v>
      </c>
      <c r="H485" s="201"/>
      <c r="I485" s="201"/>
      <c r="J485" s="201"/>
      <c r="K485" s="201"/>
      <c r="L485" s="201"/>
      <c r="M485" s="201"/>
      <c r="N485" s="201"/>
      <c r="O485" s="201"/>
      <c r="P485" s="201"/>
      <c r="Q485" s="201"/>
      <c r="R485" s="201"/>
      <c r="S485" s="201"/>
      <c r="T485" s="201"/>
      <c r="U485" s="201"/>
      <c r="V485" s="201"/>
    </row>
    <row r="486" spans="1:22" x14ac:dyDescent="0.25">
      <c r="A486" t="s">
        <v>111</v>
      </c>
      <c r="B486" s="32">
        <f>SUM(D460:D471)</f>
        <v>0</v>
      </c>
      <c r="H486" s="201"/>
      <c r="I486" s="201"/>
      <c r="J486" s="201"/>
      <c r="K486" s="201"/>
      <c r="L486" s="201"/>
      <c r="M486" s="201"/>
      <c r="N486" s="201"/>
      <c r="O486" s="201"/>
      <c r="P486" s="201"/>
      <c r="Q486" s="201"/>
      <c r="R486" s="201"/>
      <c r="S486" s="201"/>
      <c r="T486" s="201"/>
      <c r="U486" s="201"/>
      <c r="V486" s="201"/>
    </row>
    <row r="487" spans="1:22" x14ac:dyDescent="0.25">
      <c r="A487" t="s">
        <v>108</v>
      </c>
      <c r="B487" s="2">
        <f>ROUND(SUM(E460:E471)/12,2)</f>
        <v>0.17</v>
      </c>
      <c r="H487" s="201"/>
      <c r="I487" s="201"/>
      <c r="J487" s="201"/>
      <c r="K487" s="201"/>
      <c r="L487" s="201"/>
      <c r="M487" s="201"/>
      <c r="N487" s="201"/>
      <c r="O487" s="201"/>
      <c r="P487" s="201"/>
      <c r="Q487" s="201"/>
      <c r="R487" s="201"/>
      <c r="S487" s="201"/>
      <c r="T487" s="201"/>
      <c r="U487" s="201"/>
      <c r="V487" s="201"/>
    </row>
    <row r="488" spans="1:22" x14ac:dyDescent="0.25">
      <c r="H488" s="201"/>
      <c r="I488" s="201"/>
      <c r="J488" s="201"/>
      <c r="K488" s="201"/>
      <c r="L488" s="201"/>
      <c r="M488" s="201"/>
      <c r="N488" s="201"/>
      <c r="O488" s="201"/>
      <c r="P488" s="201"/>
      <c r="Q488" s="201"/>
      <c r="R488" s="201"/>
      <c r="S488" s="201"/>
      <c r="T488" s="201"/>
      <c r="U488" s="201"/>
      <c r="V488" s="201"/>
    </row>
    <row r="489" spans="1:22" x14ac:dyDescent="0.25">
      <c r="A489" t="s">
        <v>114</v>
      </c>
      <c r="H489" s="201"/>
      <c r="I489" s="201"/>
      <c r="J489" s="201"/>
      <c r="K489" s="201"/>
      <c r="L489" s="201"/>
      <c r="M489" s="201"/>
      <c r="N489" s="201"/>
      <c r="O489" s="201"/>
      <c r="P489" s="201"/>
      <c r="Q489" s="201"/>
      <c r="R489" s="201"/>
      <c r="S489" s="201"/>
      <c r="T489" s="201"/>
      <c r="U489" s="201"/>
      <c r="V489" s="201"/>
    </row>
    <row r="490" spans="1:22" x14ac:dyDescent="0.25">
      <c r="H490" s="201"/>
      <c r="I490" s="201"/>
      <c r="J490" s="201"/>
      <c r="K490" s="201"/>
      <c r="L490" s="201"/>
      <c r="M490" s="201"/>
      <c r="N490" s="201"/>
      <c r="O490" s="201"/>
      <c r="P490" s="201"/>
      <c r="Q490" s="201"/>
      <c r="R490" s="201"/>
      <c r="S490" s="201"/>
      <c r="T490" s="201"/>
      <c r="U490" s="201"/>
      <c r="V490" s="201"/>
    </row>
    <row r="491" spans="1:22" x14ac:dyDescent="0.25">
      <c r="H491" s="201"/>
      <c r="I491" s="201"/>
      <c r="J491" s="201"/>
      <c r="K491" s="201"/>
      <c r="L491" s="201"/>
      <c r="M491" s="201"/>
      <c r="N491" s="201"/>
      <c r="O491" s="201"/>
      <c r="P491" s="201"/>
      <c r="Q491" s="201"/>
      <c r="R491" s="201"/>
      <c r="S491" s="201"/>
      <c r="T491" s="201"/>
      <c r="U491" s="201"/>
      <c r="V491" s="201"/>
    </row>
    <row r="492" spans="1:22" ht="168.75" customHeight="1" x14ac:dyDescent="0.25">
      <c r="B492" s="195"/>
      <c r="H492" s="201"/>
      <c r="I492" s="201"/>
      <c r="J492" s="201"/>
      <c r="K492" s="201"/>
      <c r="L492" s="201"/>
      <c r="M492" s="201"/>
      <c r="N492" s="201"/>
      <c r="O492" s="201"/>
      <c r="P492" s="201"/>
      <c r="Q492" s="201"/>
      <c r="R492" s="201"/>
      <c r="S492" s="201"/>
      <c r="T492" s="201"/>
      <c r="U492" s="201"/>
      <c r="V492" s="201"/>
    </row>
    <row r="493" spans="1:22" x14ac:dyDescent="0.25">
      <c r="H493" s="201"/>
      <c r="I493" s="201"/>
      <c r="J493" s="201"/>
      <c r="K493" s="201"/>
      <c r="L493" s="201"/>
      <c r="M493" s="201"/>
      <c r="N493" s="201"/>
      <c r="O493" s="201"/>
      <c r="P493" s="201"/>
      <c r="Q493" s="201"/>
      <c r="R493" s="201"/>
      <c r="S493" s="201"/>
      <c r="T493" s="201"/>
      <c r="U493" s="201"/>
      <c r="V493" s="201"/>
    </row>
    <row r="494" spans="1:22" x14ac:dyDescent="0.25">
      <c r="H494" s="201"/>
      <c r="I494" s="201"/>
      <c r="J494" s="201"/>
      <c r="K494" s="201"/>
      <c r="L494" s="201"/>
      <c r="M494" s="201"/>
      <c r="N494" s="201"/>
      <c r="O494" s="201"/>
      <c r="P494" s="201"/>
      <c r="Q494" s="201"/>
      <c r="R494" s="201"/>
      <c r="S494" s="201"/>
      <c r="T494" s="201"/>
      <c r="U494" s="201"/>
      <c r="V494" s="201"/>
    </row>
    <row r="495" spans="1:22" x14ac:dyDescent="0.25">
      <c r="A495" s="211" t="s">
        <v>368</v>
      </c>
      <c r="B495" s="210"/>
      <c r="C495" s="210"/>
      <c r="D495" s="210"/>
      <c r="E495" s="210"/>
      <c r="I495" s="201"/>
      <c r="J495" s="201"/>
      <c r="K495" s="201"/>
      <c r="L495" s="201"/>
      <c r="M495" s="201"/>
      <c r="N495" s="201"/>
      <c r="O495" s="201"/>
      <c r="P495" s="201"/>
      <c r="Q495" s="201"/>
      <c r="R495" s="201"/>
      <c r="S495" s="201"/>
      <c r="T495" s="201"/>
      <c r="U495" s="201"/>
      <c r="V495" s="201"/>
    </row>
    <row r="496" spans="1:22" s="199" customFormat="1" x14ac:dyDescent="0.25">
      <c r="A496"/>
      <c r="B496"/>
      <c r="C496"/>
      <c r="D496"/>
      <c r="E496"/>
      <c r="F496"/>
      <c r="G496"/>
      <c r="H496"/>
      <c r="I496" s="201"/>
      <c r="J496" s="201"/>
      <c r="K496" s="201"/>
      <c r="L496" s="201"/>
      <c r="M496" s="201"/>
      <c r="N496" s="201"/>
      <c r="O496" s="201"/>
      <c r="P496" s="201"/>
      <c r="Q496" s="201"/>
      <c r="R496" s="201"/>
      <c r="S496" s="201"/>
      <c r="T496" s="201"/>
      <c r="U496" s="201"/>
      <c r="V496" s="201"/>
    </row>
    <row r="497" spans="1:22" x14ac:dyDescent="0.25">
      <c r="A497" s="212" t="s">
        <v>371</v>
      </c>
      <c r="C497" s="4"/>
      <c r="E497" s="4"/>
      <c r="H497" s="201"/>
      <c r="I497" s="201"/>
      <c r="J497" s="201"/>
      <c r="K497" s="201"/>
      <c r="L497" s="201"/>
      <c r="M497" s="201"/>
      <c r="N497" s="201"/>
      <c r="O497" s="201"/>
      <c r="P497" s="201"/>
      <c r="Q497" s="201"/>
      <c r="R497" s="201"/>
      <c r="S497" s="201"/>
      <c r="T497" s="201"/>
      <c r="U497" s="201"/>
      <c r="V497" s="201"/>
    </row>
    <row r="498" spans="1:22" x14ac:dyDescent="0.25">
      <c r="A498" s="212" t="s">
        <v>372</v>
      </c>
      <c r="B498" s="4"/>
      <c r="D498" s="4"/>
      <c r="F498" s="4"/>
      <c r="H498" s="201"/>
      <c r="I498" s="201"/>
      <c r="J498" s="201"/>
      <c r="K498" s="201"/>
      <c r="L498" s="201"/>
      <c r="M498" s="201"/>
      <c r="N498" s="201"/>
      <c r="O498" s="201"/>
      <c r="P498" s="201"/>
      <c r="Q498" s="201"/>
      <c r="R498" s="201"/>
      <c r="S498" s="201"/>
      <c r="T498" s="201"/>
      <c r="U498" s="201"/>
      <c r="V498" s="201"/>
    </row>
    <row r="499" spans="1:22" x14ac:dyDescent="0.25">
      <c r="A499" s="212" t="s">
        <v>373</v>
      </c>
      <c r="C499" s="4"/>
      <c r="H499" s="201"/>
      <c r="I499" s="201"/>
      <c r="J499" s="201"/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1"/>
      <c r="V499" s="201"/>
    </row>
    <row r="500" spans="1:22" x14ac:dyDescent="0.25">
      <c r="A500" s="212" t="s">
        <v>374</v>
      </c>
      <c r="B500" s="4"/>
      <c r="D500" s="4"/>
      <c r="E500" s="4"/>
      <c r="H500" s="201"/>
      <c r="I500" s="201"/>
      <c r="J500" s="201"/>
      <c r="K500" s="201"/>
      <c r="L500" s="201"/>
      <c r="M500" s="201"/>
      <c r="N500" s="201"/>
      <c r="O500" s="201"/>
      <c r="P500" s="201"/>
      <c r="Q500" s="201"/>
      <c r="R500" s="201"/>
      <c r="S500" s="201"/>
      <c r="T500" s="201"/>
      <c r="U500" s="201"/>
      <c r="V500" s="201"/>
    </row>
    <row r="501" spans="1:22" x14ac:dyDescent="0.25">
      <c r="A501" s="4" t="s">
        <v>375</v>
      </c>
      <c r="C501" s="4"/>
      <c r="E501" s="4"/>
      <c r="H501" s="201"/>
      <c r="I501" s="201"/>
      <c r="J501" s="201"/>
      <c r="K501" s="201"/>
      <c r="L501" s="201"/>
      <c r="M501" s="201"/>
      <c r="N501" s="201"/>
      <c r="O501" s="201"/>
      <c r="P501" s="201"/>
      <c r="Q501" s="201"/>
      <c r="R501" s="201"/>
      <c r="S501" s="201"/>
      <c r="T501" s="201"/>
      <c r="U501" s="201"/>
      <c r="V501" s="201"/>
    </row>
    <row r="502" spans="1:22" ht="15.75" thickBot="1" x14ac:dyDescent="0.3">
      <c r="B502" s="4"/>
      <c r="D502" s="4"/>
      <c r="F502" s="4"/>
      <c r="H502" s="201"/>
      <c r="I502" s="201"/>
      <c r="J502" s="201"/>
      <c r="K502" s="201"/>
      <c r="L502" s="201"/>
      <c r="M502" s="201"/>
      <c r="N502" s="201"/>
      <c r="O502" s="201"/>
      <c r="P502" s="201"/>
      <c r="Q502" s="201"/>
      <c r="R502" s="201"/>
      <c r="S502" s="201"/>
      <c r="T502" s="201"/>
      <c r="U502" s="201"/>
      <c r="V502" s="201"/>
    </row>
    <row r="503" spans="1:22" ht="15.75" thickBot="1" x14ac:dyDescent="0.3">
      <c r="A503" s="215" t="s">
        <v>115</v>
      </c>
      <c r="B503" s="216"/>
      <c r="D503" s="4"/>
      <c r="F503" s="4"/>
      <c r="H503" s="201"/>
      <c r="I503" s="201"/>
      <c r="J503" s="201"/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1"/>
      <c r="V503" s="201"/>
    </row>
    <row r="504" spans="1:22" ht="15.75" thickBot="1" x14ac:dyDescent="0.3">
      <c r="A504" s="36" t="s">
        <v>116</v>
      </c>
      <c r="B504" s="45"/>
      <c r="D504" s="4"/>
      <c r="H504" s="201"/>
      <c r="I504" s="201"/>
      <c r="J504" s="201"/>
      <c r="K504" s="201"/>
      <c r="L504" s="201"/>
      <c r="M504" s="201"/>
      <c r="N504" s="201"/>
      <c r="O504" s="201"/>
      <c r="P504" s="201"/>
      <c r="Q504" s="201"/>
      <c r="R504" s="201"/>
      <c r="S504" s="201"/>
      <c r="T504" s="201"/>
      <c r="U504" s="201"/>
      <c r="V504" s="201"/>
    </row>
    <row r="505" spans="1:22" ht="15.75" thickBot="1" x14ac:dyDescent="0.3">
      <c r="A505" s="36" t="s">
        <v>370</v>
      </c>
      <c r="B505" s="45"/>
      <c r="E505" s="4"/>
      <c r="F505" s="4"/>
      <c r="H505" s="201"/>
      <c r="I505" s="201"/>
      <c r="J505" s="201"/>
      <c r="K505" s="201"/>
      <c r="L505" s="201"/>
      <c r="M505" s="201"/>
      <c r="N505" s="201"/>
      <c r="O505" s="201"/>
      <c r="P505" s="201"/>
      <c r="Q505" s="201"/>
      <c r="R505" s="201"/>
      <c r="S505" s="201"/>
      <c r="T505" s="201"/>
      <c r="U505" s="201"/>
      <c r="V505" s="201"/>
    </row>
    <row r="506" spans="1:22" ht="15.75" thickBot="1" x14ac:dyDescent="0.3">
      <c r="A506" s="36" t="s">
        <v>117</v>
      </c>
      <c r="B506" s="45"/>
      <c r="E506" s="4"/>
      <c r="F506" s="4"/>
      <c r="H506" s="201"/>
      <c r="I506" s="201"/>
      <c r="J506" s="201"/>
      <c r="K506" s="201"/>
      <c r="L506" s="201"/>
      <c r="M506" s="201"/>
      <c r="N506" s="201"/>
      <c r="O506" s="201"/>
      <c r="P506" s="201"/>
      <c r="Q506" s="201"/>
      <c r="R506" s="201"/>
      <c r="S506" s="201"/>
      <c r="T506" s="201"/>
      <c r="U506" s="201"/>
      <c r="V506" s="201"/>
    </row>
    <row r="507" spans="1:22" ht="15.75" thickBot="1" x14ac:dyDescent="0.3">
      <c r="H507" s="201"/>
      <c r="I507" s="201"/>
      <c r="J507" s="201"/>
      <c r="K507" s="201"/>
      <c r="L507" s="201"/>
      <c r="M507" s="201"/>
      <c r="N507" s="201"/>
      <c r="O507" s="201"/>
      <c r="P507" s="201"/>
      <c r="Q507" s="201"/>
      <c r="R507" s="201"/>
      <c r="S507" s="201"/>
      <c r="T507" s="201"/>
      <c r="U507" s="201"/>
      <c r="V507" s="201"/>
    </row>
    <row r="508" spans="1:22" ht="15.75" thickBot="1" x14ac:dyDescent="0.3">
      <c r="A508" s="34" t="s">
        <v>118</v>
      </c>
      <c r="B508" s="45"/>
      <c r="H508" s="201"/>
      <c r="I508" s="201"/>
      <c r="J508" s="201"/>
      <c r="K508" s="201"/>
      <c r="L508" s="201"/>
      <c r="M508" s="201"/>
      <c r="N508" s="201"/>
      <c r="O508" s="201"/>
      <c r="P508" s="201"/>
      <c r="Q508" s="201"/>
      <c r="R508" s="201"/>
      <c r="S508" s="201"/>
      <c r="T508" s="201"/>
      <c r="U508" s="201"/>
      <c r="V508" s="201"/>
    </row>
    <row r="509" spans="1:22" ht="15.75" thickBot="1" x14ac:dyDescent="0.3">
      <c r="A509" s="35" t="s">
        <v>116</v>
      </c>
      <c r="B509" s="45"/>
      <c r="H509" s="201"/>
      <c r="I509" s="201"/>
      <c r="J509" s="201"/>
      <c r="K509" s="201"/>
      <c r="L509" s="201"/>
      <c r="M509" s="201"/>
      <c r="N509" s="201"/>
      <c r="O509" s="201"/>
      <c r="P509" s="201"/>
      <c r="Q509" s="201"/>
      <c r="R509" s="201"/>
      <c r="S509" s="201"/>
      <c r="T509" s="201"/>
      <c r="U509" s="201"/>
      <c r="V509" s="201"/>
    </row>
    <row r="510" spans="1:22" ht="15.75" thickBot="1" x14ac:dyDescent="0.3">
      <c r="A510" s="35" t="s">
        <v>370</v>
      </c>
      <c r="B510" s="214"/>
    </row>
    <row r="511" spans="1:22" ht="15.75" thickBot="1" x14ac:dyDescent="0.3">
      <c r="A511" s="36" t="s">
        <v>117</v>
      </c>
      <c r="B511" s="45"/>
    </row>
    <row r="514" spans="1:5" x14ac:dyDescent="0.25">
      <c r="A514" s="211" t="s">
        <v>369</v>
      </c>
      <c r="B514" s="210"/>
      <c r="C514" s="210"/>
      <c r="D514" s="210"/>
      <c r="E514" s="210"/>
    </row>
    <row r="516" spans="1:5" ht="15.75" thickBot="1" x14ac:dyDescent="0.3">
      <c r="A516" t="s">
        <v>119</v>
      </c>
    </row>
    <row r="517" spans="1:5" s="198" customFormat="1" ht="117.75" customHeight="1" thickBot="1" x14ac:dyDescent="0.3">
      <c r="A517" s="196" t="s">
        <v>279</v>
      </c>
      <c r="B517" s="197"/>
    </row>
    <row r="518" spans="1:5" s="198" customFormat="1" ht="117.75" customHeight="1" thickBot="1" x14ac:dyDescent="0.3">
      <c r="A518" s="196" t="s">
        <v>280</v>
      </c>
      <c r="B518" s="197"/>
    </row>
    <row r="519" spans="1:5" s="198" customFormat="1" ht="117.75" customHeight="1" thickBot="1" x14ac:dyDescent="0.3">
      <c r="A519" s="196" t="s">
        <v>281</v>
      </c>
      <c r="B519" s="197"/>
    </row>
    <row r="520" spans="1:5" s="198" customFormat="1" ht="117.75" customHeight="1" thickBot="1" x14ac:dyDescent="0.3">
      <c r="A520" s="196" t="s">
        <v>282</v>
      </c>
      <c r="B520" s="197"/>
    </row>
    <row r="521" spans="1:5" s="198" customFormat="1" ht="117.75" customHeight="1" thickBot="1" x14ac:dyDescent="0.3">
      <c r="A521" s="196" t="s">
        <v>283</v>
      </c>
      <c r="B521" s="197"/>
    </row>
    <row r="522" spans="1:5" s="198" customFormat="1" ht="117.75" customHeight="1" thickBot="1" x14ac:dyDescent="0.3">
      <c r="A522" s="196" t="s">
        <v>284</v>
      </c>
      <c r="B522" s="197"/>
    </row>
    <row r="523" spans="1:5" s="198" customFormat="1" ht="117.75" customHeight="1" thickBot="1" x14ac:dyDescent="0.3">
      <c r="A523" s="196" t="s">
        <v>285</v>
      </c>
      <c r="B523" s="197"/>
    </row>
    <row r="524" spans="1:5" s="198" customFormat="1" ht="117.75" customHeight="1" thickBot="1" x14ac:dyDescent="0.3">
      <c r="A524" s="196" t="s">
        <v>286</v>
      </c>
      <c r="B524" s="197"/>
    </row>
    <row r="525" spans="1:5" s="198" customFormat="1" ht="117.75" customHeight="1" thickBot="1" x14ac:dyDescent="0.3">
      <c r="A525" s="196" t="s">
        <v>287</v>
      </c>
      <c r="B525" s="197"/>
    </row>
    <row r="526" spans="1:5" s="198" customFormat="1" ht="117.75" customHeight="1" thickBot="1" x14ac:dyDescent="0.3">
      <c r="A526" s="196" t="s">
        <v>288</v>
      </c>
      <c r="B526" s="197"/>
    </row>
    <row r="527" spans="1:5" s="198" customFormat="1" ht="117.75" customHeight="1" thickBot="1" x14ac:dyDescent="0.3">
      <c r="A527" s="196" t="s">
        <v>289</v>
      </c>
      <c r="B527" s="197"/>
    </row>
    <row r="528" spans="1:5" s="198" customFormat="1" ht="117.75" customHeight="1" thickBot="1" x14ac:dyDescent="0.3">
      <c r="A528" s="196" t="s">
        <v>290</v>
      </c>
      <c r="B528" s="197"/>
    </row>
    <row r="529" spans="1:2" s="198" customFormat="1" ht="117.75" customHeight="1" thickBot="1" x14ac:dyDescent="0.3">
      <c r="A529" s="217" t="s">
        <v>291</v>
      </c>
      <c r="B529" s="197"/>
    </row>
  </sheetData>
  <sheetProtection formatCells="0" formatColumns="0" formatRows="0"/>
  <mergeCells count="15">
    <mergeCell ref="C26:H26"/>
    <mergeCell ref="C27:H27"/>
    <mergeCell ref="B191:H191"/>
    <mergeCell ref="B225:H225"/>
    <mergeCell ref="B227:H227"/>
    <mergeCell ref="I26:M26"/>
    <mergeCell ref="I27:M27"/>
    <mergeCell ref="I191:M191"/>
    <mergeCell ref="I225:M225"/>
    <mergeCell ref="I227:M227"/>
    <mergeCell ref="O26:R26"/>
    <mergeCell ref="O27:R27"/>
    <mergeCell ref="O191:R191"/>
    <mergeCell ref="O225:R225"/>
    <mergeCell ref="O227:R227"/>
  </mergeCells>
  <dataValidations count="6">
    <dataValidation type="list" allowBlank="1" showInputMessage="1" showErrorMessage="1" sqref="B436 B65 B134 B100 B163 B193 B229 B262 B297 B330 B364 B400">
      <formula1>$Y$13:$Y$18</formula1>
    </dataValidation>
    <dataValidation type="list" allowBlank="1" showInputMessage="1" showErrorMessage="1" sqref="B442 B71 B140 B106 B169 B199 B235 B268 B303 B336 B370 B406">
      <formula1>$AA$13:$AA$15</formula1>
    </dataValidation>
    <dataValidation type="list" allowBlank="1" showInputMessage="1" showErrorMessage="1" sqref="B31">
      <formula1>$U$13:$U$19</formula1>
    </dataValidation>
    <dataValidation type="list" allowBlank="1" showInputMessage="1" showErrorMessage="1" sqref="B25">
      <formula1>$W$2:$W$7</formula1>
    </dataValidation>
    <dataValidation type="list" allowBlank="1" showInputMessage="1" showErrorMessage="1" sqref="B24">
      <formula1>$U$2:$U$6</formula1>
    </dataValidation>
    <dataValidation type="list" allowBlank="1" showInputMessage="1" showErrorMessage="1" sqref="B29">
      <formula1>$Y$2:$Y$8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89"/>
  <sheetViews>
    <sheetView topLeftCell="A11" workbookViewId="0">
      <selection activeCell="K18" sqref="K18"/>
    </sheetView>
  </sheetViews>
  <sheetFormatPr baseColWidth="10" defaultColWidth="9.140625" defaultRowHeight="15" x14ac:dyDescent="0.25"/>
  <cols>
    <col min="1" max="1" width="31.42578125" customWidth="1"/>
    <col min="2" max="2" width="6.7109375" bestFit="1" customWidth="1"/>
    <col min="3" max="3" width="9.42578125" bestFit="1" customWidth="1"/>
    <col min="4" max="4" width="12.42578125" bestFit="1" customWidth="1"/>
    <col min="5" max="8" width="3.7109375" bestFit="1" customWidth="1"/>
    <col min="9" max="9" width="3.7109375" customWidth="1"/>
    <col min="10" max="10" width="1.42578125" customWidth="1"/>
    <col min="11" max="13" width="3.7109375" style="6" customWidth="1"/>
    <col min="14" max="15" width="7.85546875" style="6" customWidth="1"/>
    <col min="16" max="16" width="3.7109375" style="6" customWidth="1"/>
    <col min="17" max="18" width="7.85546875" style="6" customWidth="1"/>
    <col min="19" max="19" width="1.42578125" style="6" customWidth="1"/>
    <col min="20" max="22" width="3.7109375" customWidth="1"/>
    <col min="23" max="24" width="7.85546875" customWidth="1"/>
    <col min="25" max="25" width="3.7109375" customWidth="1"/>
    <col min="26" max="27" width="7.85546875" customWidth="1"/>
    <col min="28" max="28" width="1.42578125" customWidth="1"/>
    <col min="29" max="31" width="3.7109375" customWidth="1"/>
    <col min="32" max="33" width="7.85546875" customWidth="1"/>
    <col min="34" max="34" width="3.7109375" customWidth="1"/>
    <col min="35" max="36" width="7.85546875" customWidth="1"/>
    <col min="37" max="37" width="1.42578125" customWidth="1"/>
    <col min="38" max="40" width="3.7109375" customWidth="1"/>
    <col min="41" max="42" width="7.85546875" customWidth="1"/>
    <col min="43" max="43" width="3.7109375" customWidth="1"/>
    <col min="44" max="45" width="7.85546875" customWidth="1"/>
    <col min="46" max="46" width="1.42578125" customWidth="1"/>
    <col min="47" max="49" width="3.7109375" customWidth="1"/>
    <col min="50" max="51" width="7.85546875" customWidth="1"/>
    <col min="52" max="52" width="3.7109375" customWidth="1"/>
    <col min="53" max="54" width="7.85546875" customWidth="1"/>
    <col min="55" max="55" width="1.42578125" customWidth="1"/>
  </cols>
  <sheetData>
    <row r="1" spans="1:55" s="55" customFormat="1" x14ac:dyDescent="0.25">
      <c r="A1" s="48" t="s">
        <v>156</v>
      </c>
      <c r="B1" s="49"/>
      <c r="C1" s="49"/>
      <c r="D1" s="50"/>
      <c r="E1" s="51"/>
      <c r="F1" s="49"/>
      <c r="G1" s="51"/>
      <c r="H1" s="52"/>
      <c r="I1" s="53"/>
      <c r="J1" s="51"/>
      <c r="K1" s="53"/>
      <c r="L1" s="54"/>
      <c r="M1" s="53"/>
      <c r="N1" s="53"/>
      <c r="O1" s="53"/>
      <c r="P1" s="51"/>
      <c r="Q1" s="51"/>
      <c r="R1" s="53"/>
      <c r="S1" s="53"/>
    </row>
    <row r="2" spans="1:55" s="57" customFormat="1" ht="15.75" thickBot="1" x14ac:dyDescent="0.3">
      <c r="A2" s="57" t="s">
        <v>292</v>
      </c>
      <c r="B2" s="56"/>
      <c r="C2" s="56"/>
      <c r="E2" s="58"/>
      <c r="F2" s="56"/>
      <c r="G2" s="58"/>
      <c r="H2" s="59"/>
      <c r="I2" s="60"/>
      <c r="J2" s="58"/>
      <c r="K2" s="60"/>
      <c r="L2" s="61"/>
      <c r="M2" s="60"/>
      <c r="N2" s="60"/>
      <c r="O2" s="60"/>
      <c r="P2" s="58"/>
      <c r="Q2" s="58"/>
      <c r="R2" s="60"/>
      <c r="S2" s="60"/>
    </row>
    <row r="3" spans="1:55" ht="24" thickTop="1" x14ac:dyDescent="0.35">
      <c r="A3" s="62"/>
      <c r="B3" s="63"/>
      <c r="C3" s="63"/>
      <c r="D3" s="64"/>
      <c r="E3" s="65"/>
      <c r="F3" s="63"/>
      <c r="G3" s="65"/>
      <c r="H3" s="66"/>
      <c r="I3" s="67"/>
      <c r="J3" s="68"/>
      <c r="K3" s="223" t="s">
        <v>0</v>
      </c>
      <c r="L3" s="223"/>
      <c r="M3" s="223"/>
      <c r="N3" s="223"/>
      <c r="O3" s="223"/>
      <c r="P3" s="223"/>
      <c r="Q3" s="223"/>
      <c r="R3" s="223"/>
      <c r="S3" s="69"/>
      <c r="T3" s="223" t="s">
        <v>1</v>
      </c>
      <c r="U3" s="223"/>
      <c r="V3" s="223"/>
      <c r="W3" s="223"/>
      <c r="X3" s="223"/>
      <c r="Y3" s="223"/>
      <c r="Z3" s="223"/>
      <c r="AA3" s="223"/>
      <c r="AB3" s="69"/>
      <c r="AC3" s="223" t="s">
        <v>2</v>
      </c>
      <c r="AD3" s="223"/>
      <c r="AE3" s="223"/>
      <c r="AF3" s="223"/>
      <c r="AG3" s="223"/>
      <c r="AH3" s="223"/>
      <c r="AI3" s="223"/>
      <c r="AJ3" s="223"/>
      <c r="AK3" s="69"/>
      <c r="AL3" s="223" t="s">
        <v>3</v>
      </c>
      <c r="AM3" s="223"/>
      <c r="AN3" s="223"/>
      <c r="AO3" s="223"/>
      <c r="AP3" s="223"/>
      <c r="AQ3" s="223"/>
      <c r="AR3" s="223"/>
      <c r="AS3" s="223"/>
      <c r="AT3" s="69"/>
      <c r="AU3" s="223" t="s">
        <v>4</v>
      </c>
      <c r="AV3" s="223"/>
      <c r="AW3" s="223"/>
      <c r="AX3" s="223"/>
      <c r="AY3" s="223"/>
      <c r="AZ3" s="223"/>
      <c r="BA3" s="223"/>
      <c r="BB3" s="223"/>
      <c r="BC3" s="69"/>
    </row>
    <row r="4" spans="1:55" x14ac:dyDescent="0.25">
      <c r="A4" s="70"/>
      <c r="B4" s="71"/>
      <c r="C4" s="71"/>
      <c r="D4" s="70"/>
      <c r="E4" s="72"/>
      <c r="F4" s="71"/>
      <c r="G4" s="72"/>
      <c r="H4" s="73"/>
      <c r="I4" s="74"/>
      <c r="J4" s="75"/>
      <c r="K4" s="222" t="e">
        <f>#REF!</f>
        <v>#REF!</v>
      </c>
      <c r="L4" s="222"/>
      <c r="M4" s="222"/>
      <c r="N4" s="222"/>
      <c r="O4" s="222"/>
      <c r="P4" s="222"/>
      <c r="Q4" s="222"/>
      <c r="R4" s="222"/>
      <c r="S4" s="76"/>
      <c r="T4" s="222" t="e">
        <f>#REF!</f>
        <v>#REF!</v>
      </c>
      <c r="U4" s="222"/>
      <c r="V4" s="222"/>
      <c r="W4" s="222"/>
      <c r="X4" s="222"/>
      <c r="Y4" s="222"/>
      <c r="Z4" s="222"/>
      <c r="AA4" s="222"/>
      <c r="AB4" s="76"/>
      <c r="AC4" s="222" t="e">
        <f>#REF!</f>
        <v>#REF!</v>
      </c>
      <c r="AD4" s="222"/>
      <c r="AE4" s="222"/>
      <c r="AF4" s="222"/>
      <c r="AG4" s="222"/>
      <c r="AH4" s="222"/>
      <c r="AI4" s="222"/>
      <c r="AJ4" s="222"/>
      <c r="AK4" s="76"/>
      <c r="AL4" s="222" t="e">
        <f>#REF!</f>
        <v>#REF!</v>
      </c>
      <c r="AM4" s="222"/>
      <c r="AN4" s="222"/>
      <c r="AO4" s="222"/>
      <c r="AP4" s="222"/>
      <c r="AQ4" s="222"/>
      <c r="AR4" s="222"/>
      <c r="AS4" s="222"/>
      <c r="AT4" s="76"/>
      <c r="AU4" s="222" t="e">
        <f>#REF!</f>
        <v>#REF!</v>
      </c>
      <c r="AV4" s="222"/>
      <c r="AW4" s="222"/>
      <c r="AX4" s="222"/>
      <c r="AY4" s="222"/>
      <c r="AZ4" s="222"/>
      <c r="BA4" s="222"/>
      <c r="BB4" s="222"/>
      <c r="BC4" s="76"/>
    </row>
    <row r="5" spans="1:55" s="3" customFormat="1" ht="168" x14ac:dyDescent="0.25">
      <c r="A5" s="77" t="s">
        <v>157</v>
      </c>
      <c r="B5" s="78" t="s">
        <v>158</v>
      </c>
      <c r="C5" s="78" t="s">
        <v>159</v>
      </c>
      <c r="D5" s="77" t="s">
        <v>5</v>
      </c>
      <c r="E5" s="79" t="s">
        <v>160</v>
      </c>
      <c r="F5" s="79" t="s">
        <v>161</v>
      </c>
      <c r="G5" s="79" t="s">
        <v>162</v>
      </c>
      <c r="H5" s="80" t="s">
        <v>163</v>
      </c>
      <c r="I5" s="80" t="s">
        <v>164</v>
      </c>
      <c r="J5" s="81"/>
      <c r="K5" s="82" t="s">
        <v>165</v>
      </c>
      <c r="L5" s="82" t="s">
        <v>166</v>
      </c>
      <c r="M5" s="83" t="s">
        <v>167</v>
      </c>
      <c r="N5" s="83" t="s">
        <v>168</v>
      </c>
      <c r="O5" s="83" t="s">
        <v>169</v>
      </c>
      <c r="P5" s="84" t="s">
        <v>170</v>
      </c>
      <c r="Q5" s="84" t="s">
        <v>171</v>
      </c>
      <c r="R5" s="84" t="s">
        <v>172</v>
      </c>
      <c r="S5" s="76"/>
      <c r="T5" s="82" t="s">
        <v>165</v>
      </c>
      <c r="U5" s="82" t="s">
        <v>166</v>
      </c>
      <c r="V5" s="83" t="s">
        <v>167</v>
      </c>
      <c r="W5" s="83" t="s">
        <v>168</v>
      </c>
      <c r="X5" s="83" t="s">
        <v>169</v>
      </c>
      <c r="Y5" s="84" t="s">
        <v>170</v>
      </c>
      <c r="Z5" s="84" t="s">
        <v>171</v>
      </c>
      <c r="AA5" s="84" t="s">
        <v>172</v>
      </c>
      <c r="AB5" s="76"/>
      <c r="AC5" s="82" t="s">
        <v>165</v>
      </c>
      <c r="AD5" s="82" t="s">
        <v>166</v>
      </c>
      <c r="AE5" s="83" t="s">
        <v>167</v>
      </c>
      <c r="AF5" s="83" t="s">
        <v>168</v>
      </c>
      <c r="AG5" s="83" t="s">
        <v>169</v>
      </c>
      <c r="AH5" s="84" t="s">
        <v>170</v>
      </c>
      <c r="AI5" s="84" t="s">
        <v>171</v>
      </c>
      <c r="AJ5" s="84" t="s">
        <v>172</v>
      </c>
      <c r="AK5" s="76"/>
      <c r="AL5" s="82" t="s">
        <v>165</v>
      </c>
      <c r="AM5" s="82" t="s">
        <v>166</v>
      </c>
      <c r="AN5" s="83" t="s">
        <v>167</v>
      </c>
      <c r="AO5" s="83" t="s">
        <v>168</v>
      </c>
      <c r="AP5" s="83" t="s">
        <v>169</v>
      </c>
      <c r="AQ5" s="84" t="s">
        <v>170</v>
      </c>
      <c r="AR5" s="84" t="s">
        <v>171</v>
      </c>
      <c r="AS5" s="84" t="s">
        <v>172</v>
      </c>
      <c r="AT5" s="76"/>
      <c r="AU5" s="82" t="s">
        <v>165</v>
      </c>
      <c r="AV5" s="82" t="s">
        <v>166</v>
      </c>
      <c r="AW5" s="83" t="s">
        <v>167</v>
      </c>
      <c r="AX5" s="83" t="s">
        <v>168</v>
      </c>
      <c r="AY5" s="83" t="s">
        <v>169</v>
      </c>
      <c r="AZ5" s="84" t="s">
        <v>170</v>
      </c>
      <c r="BA5" s="84" t="s">
        <v>171</v>
      </c>
      <c r="BB5" s="84" t="s">
        <v>172</v>
      </c>
      <c r="BC5" s="76"/>
    </row>
    <row r="6" spans="1:55" x14ac:dyDescent="0.25">
      <c r="A6" s="224" t="s">
        <v>173</v>
      </c>
      <c r="B6" s="85" t="s">
        <v>174</v>
      </c>
      <c r="C6" s="85"/>
      <c r="D6" s="86" t="s">
        <v>175</v>
      </c>
      <c r="E6" s="87" t="s">
        <v>14</v>
      </c>
      <c r="F6" s="87"/>
      <c r="G6" s="88"/>
      <c r="H6" s="87"/>
      <c r="I6" s="87"/>
      <c r="J6" s="68"/>
      <c r="K6" s="89"/>
      <c r="L6" s="90"/>
      <c r="M6" s="91"/>
      <c r="N6" s="91"/>
      <c r="O6" s="91"/>
      <c r="P6" s="92"/>
      <c r="Q6" s="92"/>
      <c r="R6" s="92"/>
      <c r="S6" s="68"/>
      <c r="T6" s="89"/>
      <c r="U6" s="90"/>
      <c r="V6" s="91"/>
      <c r="W6" s="91"/>
      <c r="X6" s="91"/>
      <c r="Y6" s="92"/>
      <c r="Z6" s="92"/>
      <c r="AA6" s="92"/>
      <c r="AB6" s="68"/>
      <c r="AC6" s="89"/>
      <c r="AD6" s="90"/>
      <c r="AE6" s="91"/>
      <c r="AF6" s="91"/>
      <c r="AG6" s="91"/>
      <c r="AH6" s="92"/>
      <c r="AI6" s="92"/>
      <c r="AJ6" s="92"/>
      <c r="AK6" s="69"/>
      <c r="AL6" s="89"/>
      <c r="AM6" s="90"/>
      <c r="AN6" s="91"/>
      <c r="AO6" s="91"/>
      <c r="AP6" s="91"/>
      <c r="AQ6" s="92"/>
      <c r="AR6" s="92"/>
      <c r="AS6" s="92"/>
      <c r="AT6" s="69"/>
      <c r="AU6" s="89"/>
      <c r="AV6" s="90"/>
      <c r="AW6" s="91"/>
      <c r="AX6" s="91"/>
      <c r="AY6" s="91"/>
      <c r="AZ6" s="92"/>
      <c r="BA6" s="92"/>
      <c r="BB6" s="92"/>
      <c r="BC6" s="69"/>
    </row>
    <row r="7" spans="1:55" x14ac:dyDescent="0.25">
      <c r="A7" s="225"/>
      <c r="B7" s="85" t="s">
        <v>176</v>
      </c>
      <c r="C7" s="85"/>
      <c r="D7" s="86" t="s">
        <v>175</v>
      </c>
      <c r="E7" s="87" t="s">
        <v>14</v>
      </c>
      <c r="F7" s="87"/>
      <c r="G7" s="88"/>
      <c r="H7" s="87"/>
      <c r="I7" s="87"/>
      <c r="J7" s="68"/>
      <c r="K7" s="89"/>
      <c r="L7" s="90"/>
      <c r="M7" s="91"/>
      <c r="N7" s="91"/>
      <c r="O7" s="91"/>
      <c r="P7" s="92"/>
      <c r="Q7" s="92"/>
      <c r="R7" s="92"/>
      <c r="S7" s="68"/>
      <c r="T7" s="89"/>
      <c r="U7" s="90"/>
      <c r="V7" s="91"/>
      <c r="W7" s="91"/>
      <c r="X7" s="91"/>
      <c r="Y7" s="92"/>
      <c r="Z7" s="92"/>
      <c r="AA7" s="92"/>
      <c r="AB7" s="68"/>
      <c r="AC7" s="89"/>
      <c r="AD7" s="90"/>
      <c r="AE7" s="91"/>
      <c r="AF7" s="91"/>
      <c r="AG7" s="91"/>
      <c r="AH7" s="92"/>
      <c r="AI7" s="92"/>
      <c r="AJ7" s="92"/>
      <c r="AK7" s="69"/>
      <c r="AL7" s="89"/>
      <c r="AM7" s="90"/>
      <c r="AN7" s="91"/>
      <c r="AO7" s="91"/>
      <c r="AP7" s="91"/>
      <c r="AQ7" s="92"/>
      <c r="AR7" s="92"/>
      <c r="AS7" s="92"/>
      <c r="AT7" s="69"/>
      <c r="AU7" s="89"/>
      <c r="AV7" s="90"/>
      <c r="AW7" s="91"/>
      <c r="AX7" s="91"/>
      <c r="AY7" s="91"/>
      <c r="AZ7" s="92"/>
      <c r="BA7" s="92"/>
      <c r="BB7" s="92"/>
      <c r="BC7" s="69"/>
    </row>
    <row r="8" spans="1:55" x14ac:dyDescent="0.25">
      <c r="A8" s="225"/>
      <c r="B8" s="85" t="s">
        <v>177</v>
      </c>
      <c r="C8" s="85"/>
      <c r="D8" s="86" t="s">
        <v>175</v>
      </c>
      <c r="E8" s="87" t="s">
        <v>14</v>
      </c>
      <c r="F8" s="87"/>
      <c r="G8" s="88"/>
      <c r="H8" s="87"/>
      <c r="I8" s="87"/>
      <c r="J8" s="68"/>
      <c r="K8" s="89"/>
      <c r="L8" s="90"/>
      <c r="M8" s="91"/>
      <c r="N8" s="91"/>
      <c r="O8" s="91"/>
      <c r="P8" s="92"/>
      <c r="Q8" s="92"/>
      <c r="R8" s="92"/>
      <c r="S8" s="68"/>
      <c r="T8" s="89"/>
      <c r="U8" s="90"/>
      <c r="V8" s="91"/>
      <c r="W8" s="91"/>
      <c r="X8" s="91"/>
      <c r="Y8" s="92"/>
      <c r="Z8" s="92"/>
      <c r="AA8" s="92"/>
      <c r="AB8" s="68"/>
      <c r="AC8" s="89"/>
      <c r="AD8" s="90"/>
      <c r="AE8" s="91"/>
      <c r="AF8" s="91"/>
      <c r="AG8" s="91"/>
      <c r="AH8" s="92"/>
      <c r="AI8" s="92"/>
      <c r="AJ8" s="92"/>
      <c r="AK8" s="69"/>
      <c r="AL8" s="89"/>
      <c r="AM8" s="90"/>
      <c r="AN8" s="91"/>
      <c r="AO8" s="91"/>
      <c r="AP8" s="91"/>
      <c r="AQ8" s="92"/>
      <c r="AR8" s="92"/>
      <c r="AS8" s="92"/>
      <c r="AT8" s="69"/>
      <c r="AU8" s="89"/>
      <c r="AV8" s="90"/>
      <c r="AW8" s="91"/>
      <c r="AX8" s="91"/>
      <c r="AY8" s="91"/>
      <c r="AZ8" s="92"/>
      <c r="BA8" s="92"/>
      <c r="BB8" s="92"/>
      <c r="BC8" s="69"/>
    </row>
    <row r="9" spans="1:55" x14ac:dyDescent="0.25">
      <c r="A9" s="225"/>
      <c r="B9" s="85" t="s">
        <v>178</v>
      </c>
      <c r="C9" s="85" t="s">
        <v>179</v>
      </c>
      <c r="D9" s="86" t="s">
        <v>180</v>
      </c>
      <c r="E9" s="87" t="s">
        <v>14</v>
      </c>
      <c r="F9" s="91">
        <v>1</v>
      </c>
      <c r="G9" s="88"/>
      <c r="H9" s="91"/>
      <c r="I9" s="88">
        <v>3</v>
      </c>
      <c r="J9" s="93"/>
      <c r="K9" s="89"/>
      <c r="L9" s="94" t="e">
        <f>INDEX($B$45:$B$48,#REF!)</f>
        <v>#REF!</v>
      </c>
      <c r="M9" s="91"/>
      <c r="N9" s="91"/>
      <c r="O9" s="91"/>
      <c r="P9" s="92" t="e">
        <f>IF(L9="Off","Off",IF(L9="L",1,IF(L9="M",2,IF(L9="H",3,"???"))))</f>
        <v>#REF!</v>
      </c>
      <c r="Q9" s="92" t="e">
        <f>(P9-1)/($I9-1)</f>
        <v>#REF!</v>
      </c>
      <c r="R9" s="92" t="str">
        <f>IF(K9="NA","Q is n/a",IF(ISERROR(Q9),"",Q9))</f>
        <v/>
      </c>
      <c r="S9" s="93"/>
      <c r="T9" s="89"/>
      <c r="U9" s="94" t="e">
        <f>INDEX($B$45:$B$48,#REF!)</f>
        <v>#REF!</v>
      </c>
      <c r="V9" s="91"/>
      <c r="W9" s="91"/>
      <c r="X9" s="91"/>
      <c r="Y9" s="92" t="e">
        <f>IF(U9="Off","Off",IF(U9="L",1,IF(U9="M",2,IF(U9="H",3,"???"))))</f>
        <v>#REF!</v>
      </c>
      <c r="Z9" s="92" t="e">
        <f>(Y9-1)/($I9-1)</f>
        <v>#REF!</v>
      </c>
      <c r="AA9" s="92" t="str">
        <f>IF(T9="NA","Q is n/a",IF(ISERROR(Z9),"",Z9))</f>
        <v/>
      </c>
      <c r="AB9" s="93"/>
      <c r="AC9" s="89"/>
      <c r="AD9" s="94" t="e">
        <f>INDEX($B$45:$B$48,#REF!)</f>
        <v>#REF!</v>
      </c>
      <c r="AE9" s="91"/>
      <c r="AF9" s="91"/>
      <c r="AG9" s="91"/>
      <c r="AH9" s="92" t="e">
        <f>IF(AD9="Off","Off",IF(AD9="L",1,IF(AD9="M",2,IF(AD9="H",3,"???"))))</f>
        <v>#REF!</v>
      </c>
      <c r="AI9" s="92" t="e">
        <f>(AH9-1)/($I9-1)</f>
        <v>#REF!</v>
      </c>
      <c r="AJ9" s="92" t="str">
        <f>IF(AC9="NA","Q is n/a",IF(ISERROR(AI9),"",AI9))</f>
        <v/>
      </c>
      <c r="AK9" s="69"/>
      <c r="AL9" s="89"/>
      <c r="AM9" s="94" t="e">
        <f>INDEX($B$45:$B$48,#REF!)</f>
        <v>#REF!</v>
      </c>
      <c r="AN9" s="91"/>
      <c r="AO9" s="91"/>
      <c r="AP9" s="91"/>
      <c r="AQ9" s="92" t="e">
        <f>IF(AM9="Off","Off",IF(AM9="L",1,IF(AM9="M",2,IF(AM9="H",3,"???"))))</f>
        <v>#REF!</v>
      </c>
      <c r="AR9" s="92" t="e">
        <f>(AQ9-1)/($I9-1)</f>
        <v>#REF!</v>
      </c>
      <c r="AS9" s="92" t="str">
        <f>IF(AL9="NA","Q is n/a",IF(ISERROR(AR9),"",AR9))</f>
        <v/>
      </c>
      <c r="AT9" s="69"/>
      <c r="AU9" s="89"/>
      <c r="AV9" s="94" t="e">
        <f>INDEX($B$45:$B$48,#REF!)</f>
        <v>#REF!</v>
      </c>
      <c r="AW9" s="91"/>
      <c r="AX9" s="91"/>
      <c r="AY9" s="91"/>
      <c r="AZ9" s="92" t="e">
        <f>IF(AV9="Off","Off",IF(AV9="L",1,IF(AV9="M",2,IF(AV9="H",3,"???"))))</f>
        <v>#REF!</v>
      </c>
      <c r="BA9" s="92" t="e">
        <f>(AZ9-1)/($I9-1)</f>
        <v>#REF!</v>
      </c>
      <c r="BB9" s="92" t="str">
        <f>IF(AU9="NA","Q is n/a",IF(ISERROR(BA9),"",BA9))</f>
        <v/>
      </c>
      <c r="BC9" s="69"/>
    </row>
    <row r="10" spans="1:55" x14ac:dyDescent="0.25">
      <c r="A10" s="226"/>
      <c r="B10" s="95" t="s">
        <v>181</v>
      </c>
      <c r="C10" s="95"/>
      <c r="D10" s="96" t="s">
        <v>182</v>
      </c>
      <c r="E10" s="97" t="s">
        <v>14</v>
      </c>
      <c r="F10" s="97"/>
      <c r="G10" s="98"/>
      <c r="H10" s="97"/>
      <c r="I10" s="97"/>
      <c r="J10" s="75"/>
      <c r="K10" s="99"/>
      <c r="L10" s="100"/>
      <c r="M10" s="101"/>
      <c r="N10" s="101"/>
      <c r="O10" s="101"/>
      <c r="P10" s="102"/>
      <c r="Q10" s="102"/>
      <c r="R10" s="102"/>
      <c r="S10" s="75"/>
      <c r="T10" s="99"/>
      <c r="U10" s="100"/>
      <c r="V10" s="101"/>
      <c r="W10" s="101"/>
      <c r="X10" s="101"/>
      <c r="Y10" s="102"/>
      <c r="Z10" s="102"/>
      <c r="AA10" s="102"/>
      <c r="AB10" s="75"/>
      <c r="AC10" s="99"/>
      <c r="AD10" s="100"/>
      <c r="AE10" s="101"/>
      <c r="AF10" s="101"/>
      <c r="AG10" s="101"/>
      <c r="AH10" s="102"/>
      <c r="AI10" s="102"/>
      <c r="AJ10" s="102"/>
      <c r="AK10" s="69"/>
      <c r="AL10" s="99"/>
      <c r="AM10" s="100"/>
      <c r="AN10" s="101"/>
      <c r="AO10" s="101"/>
      <c r="AP10" s="101"/>
      <c r="AQ10" s="102"/>
      <c r="AR10" s="102"/>
      <c r="AS10" s="102"/>
      <c r="AT10" s="69"/>
      <c r="AU10" s="99"/>
      <c r="AV10" s="100"/>
      <c r="AW10" s="101"/>
      <c r="AX10" s="101"/>
      <c r="AY10" s="101"/>
      <c r="AZ10" s="102"/>
      <c r="BA10" s="102"/>
      <c r="BB10" s="102"/>
      <c r="BC10" s="69"/>
    </row>
    <row r="11" spans="1:55" x14ac:dyDescent="0.25">
      <c r="A11" s="227" t="s">
        <v>10</v>
      </c>
      <c r="B11" s="103" t="s">
        <v>183</v>
      </c>
      <c r="C11" s="103" t="s">
        <v>184</v>
      </c>
      <c r="D11" s="104" t="s">
        <v>155</v>
      </c>
      <c r="E11" s="105"/>
      <c r="F11" s="103"/>
      <c r="G11" s="106"/>
      <c r="H11" s="103"/>
      <c r="I11" s="105"/>
      <c r="J11" s="107"/>
      <c r="K11" s="108"/>
      <c r="L11" s="109"/>
      <c r="M11" s="110"/>
      <c r="N11" s="110"/>
      <c r="O11" s="110"/>
      <c r="P11" s="111"/>
      <c r="Q11" s="111"/>
      <c r="R11" s="111"/>
      <c r="S11" s="68"/>
      <c r="T11" s="108"/>
      <c r="U11" s="109"/>
      <c r="V11" s="110"/>
      <c r="W11" s="110"/>
      <c r="X11" s="110"/>
      <c r="Y11" s="111"/>
      <c r="Z11" s="111"/>
      <c r="AA11" s="111"/>
      <c r="AB11" s="68"/>
      <c r="AC11" s="108"/>
      <c r="AD11" s="109"/>
      <c r="AE11" s="110"/>
      <c r="AF11" s="110"/>
      <c r="AG11" s="110"/>
      <c r="AH11" s="111"/>
      <c r="AI11" s="111"/>
      <c r="AJ11" s="111"/>
      <c r="AK11" s="69"/>
      <c r="AL11" s="108"/>
      <c r="AM11" s="109"/>
      <c r="AN11" s="110"/>
      <c r="AO11" s="110"/>
      <c r="AP11" s="110"/>
      <c r="AQ11" s="111"/>
      <c r="AR11" s="111"/>
      <c r="AS11" s="111"/>
      <c r="AT11" s="69"/>
      <c r="AU11" s="108"/>
      <c r="AV11" s="109"/>
      <c r="AW11" s="110"/>
      <c r="AX11" s="110"/>
      <c r="AY11" s="110"/>
      <c r="AZ11" s="111"/>
      <c r="BA11" s="111"/>
      <c r="BB11" s="111"/>
      <c r="BC11" s="69"/>
    </row>
    <row r="12" spans="1:55" x14ac:dyDescent="0.25">
      <c r="A12" s="228"/>
      <c r="B12" s="103" t="s">
        <v>185</v>
      </c>
      <c r="C12" s="103" t="s">
        <v>186</v>
      </c>
      <c r="D12" s="104" t="s">
        <v>155</v>
      </c>
      <c r="E12" s="105"/>
      <c r="F12" s="103"/>
      <c r="G12" s="106"/>
      <c r="H12" s="103"/>
      <c r="I12" s="105"/>
      <c r="J12" s="107"/>
      <c r="K12" s="108"/>
      <c r="L12" s="109"/>
      <c r="M12" s="110"/>
      <c r="N12" s="110"/>
      <c r="O12" s="110"/>
      <c r="P12" s="111"/>
      <c r="Q12" s="111"/>
      <c r="R12" s="111"/>
      <c r="S12" s="68"/>
      <c r="T12" s="108"/>
      <c r="U12" s="109"/>
      <c r="V12" s="110"/>
      <c r="W12" s="110"/>
      <c r="X12" s="110"/>
      <c r="Y12" s="111"/>
      <c r="Z12" s="111"/>
      <c r="AA12" s="111"/>
      <c r="AB12" s="68"/>
      <c r="AC12" s="108"/>
      <c r="AD12" s="109"/>
      <c r="AE12" s="110"/>
      <c r="AF12" s="110"/>
      <c r="AG12" s="110"/>
      <c r="AH12" s="111"/>
      <c r="AI12" s="111"/>
      <c r="AJ12" s="111"/>
      <c r="AK12" s="69"/>
      <c r="AL12" s="108"/>
      <c r="AM12" s="109"/>
      <c r="AN12" s="110"/>
      <c r="AO12" s="110"/>
      <c r="AP12" s="110"/>
      <c r="AQ12" s="111"/>
      <c r="AR12" s="111"/>
      <c r="AS12" s="111"/>
      <c r="AT12" s="69"/>
      <c r="AU12" s="108"/>
      <c r="AV12" s="109"/>
      <c r="AW12" s="110"/>
      <c r="AX12" s="110"/>
      <c r="AY12" s="110"/>
      <c r="AZ12" s="111"/>
      <c r="BA12" s="111"/>
      <c r="BB12" s="111"/>
      <c r="BC12" s="69"/>
    </row>
    <row r="13" spans="1:55" x14ac:dyDescent="0.25">
      <c r="A13" s="229"/>
      <c r="B13" s="112" t="s">
        <v>187</v>
      </c>
      <c r="C13" s="112" t="s">
        <v>188</v>
      </c>
      <c r="D13" s="113" t="s">
        <v>155</v>
      </c>
      <c r="E13" s="114"/>
      <c r="F13" s="112"/>
      <c r="G13" s="115"/>
      <c r="H13" s="112"/>
      <c r="I13" s="114"/>
      <c r="J13" s="116"/>
      <c r="K13" s="117"/>
      <c r="L13" s="118"/>
      <c r="M13" s="119"/>
      <c r="N13" s="119"/>
      <c r="O13" s="119"/>
      <c r="P13" s="120"/>
      <c r="Q13" s="120"/>
      <c r="R13" s="120"/>
      <c r="S13" s="75"/>
      <c r="T13" s="117"/>
      <c r="U13" s="118"/>
      <c r="V13" s="119"/>
      <c r="W13" s="119"/>
      <c r="X13" s="119"/>
      <c r="Y13" s="120"/>
      <c r="Z13" s="120"/>
      <c r="AA13" s="120"/>
      <c r="AB13" s="75"/>
      <c r="AC13" s="117"/>
      <c r="AD13" s="118"/>
      <c r="AE13" s="119"/>
      <c r="AF13" s="119"/>
      <c r="AG13" s="119"/>
      <c r="AH13" s="120"/>
      <c r="AI13" s="120"/>
      <c r="AJ13" s="120"/>
      <c r="AK13" s="69"/>
      <c r="AL13" s="117"/>
      <c r="AM13" s="118"/>
      <c r="AN13" s="119"/>
      <c r="AO13" s="119"/>
      <c r="AP13" s="119"/>
      <c r="AQ13" s="120"/>
      <c r="AR13" s="120"/>
      <c r="AS13" s="120"/>
      <c r="AT13" s="69"/>
      <c r="AU13" s="117"/>
      <c r="AV13" s="118"/>
      <c r="AW13" s="119"/>
      <c r="AX13" s="119"/>
      <c r="AY13" s="119"/>
      <c r="AZ13" s="120"/>
      <c r="BA13" s="120"/>
      <c r="BB13" s="120"/>
      <c r="BC13" s="69"/>
    </row>
    <row r="14" spans="1:55" x14ac:dyDescent="0.25">
      <c r="A14" s="224" t="s">
        <v>189</v>
      </c>
      <c r="B14" s="85" t="s">
        <v>190</v>
      </c>
      <c r="C14" s="85" t="s">
        <v>191</v>
      </c>
      <c r="D14" s="121" t="s">
        <v>155</v>
      </c>
      <c r="E14" s="87"/>
      <c r="F14" s="85"/>
      <c r="G14" s="88"/>
      <c r="H14" s="85"/>
      <c r="I14" s="87"/>
      <c r="J14" s="107"/>
      <c r="K14" s="89"/>
      <c r="L14" s="90"/>
      <c r="M14" s="91"/>
      <c r="N14" s="91"/>
      <c r="O14" s="91"/>
      <c r="P14" s="92"/>
      <c r="Q14" s="92"/>
      <c r="R14" s="92"/>
      <c r="S14" s="68"/>
      <c r="T14" s="89"/>
      <c r="U14" s="90"/>
      <c r="V14" s="91"/>
      <c r="W14" s="91"/>
      <c r="X14" s="91"/>
      <c r="Y14" s="92"/>
      <c r="Z14" s="92"/>
      <c r="AA14" s="92"/>
      <c r="AB14" s="68"/>
      <c r="AC14" s="89"/>
      <c r="AD14" s="90"/>
      <c r="AE14" s="91"/>
      <c r="AF14" s="91"/>
      <c r="AG14" s="91"/>
      <c r="AH14" s="92"/>
      <c r="AI14" s="92"/>
      <c r="AJ14" s="92"/>
      <c r="AK14" s="69"/>
      <c r="AL14" s="89"/>
      <c r="AM14" s="90"/>
      <c r="AN14" s="91"/>
      <c r="AO14" s="91"/>
      <c r="AP14" s="91"/>
      <c r="AQ14" s="92"/>
      <c r="AR14" s="92"/>
      <c r="AS14" s="92"/>
      <c r="AT14" s="69"/>
      <c r="AU14" s="89"/>
      <c r="AV14" s="90"/>
      <c r="AW14" s="91"/>
      <c r="AX14" s="91"/>
      <c r="AY14" s="91"/>
      <c r="AZ14" s="92"/>
      <c r="BA14" s="92"/>
      <c r="BB14" s="92"/>
      <c r="BC14" s="69"/>
    </row>
    <row r="15" spans="1:55" x14ac:dyDescent="0.25">
      <c r="A15" s="226"/>
      <c r="B15" s="95" t="s">
        <v>192</v>
      </c>
      <c r="C15" s="95" t="s">
        <v>193</v>
      </c>
      <c r="D15" s="122" t="s">
        <v>155</v>
      </c>
      <c r="E15" s="97"/>
      <c r="F15" s="95"/>
      <c r="G15" s="98"/>
      <c r="H15" s="95"/>
      <c r="I15" s="97"/>
      <c r="J15" s="116"/>
      <c r="K15" s="99"/>
      <c r="L15" s="100"/>
      <c r="M15" s="101"/>
      <c r="N15" s="101"/>
      <c r="O15" s="101"/>
      <c r="P15" s="102"/>
      <c r="Q15" s="102"/>
      <c r="R15" s="102"/>
      <c r="S15" s="75"/>
      <c r="T15" s="99"/>
      <c r="U15" s="100"/>
      <c r="V15" s="101"/>
      <c r="W15" s="101"/>
      <c r="X15" s="101"/>
      <c r="Y15" s="102"/>
      <c r="Z15" s="102"/>
      <c r="AA15" s="102"/>
      <c r="AB15" s="75"/>
      <c r="AC15" s="99"/>
      <c r="AD15" s="100"/>
      <c r="AE15" s="101"/>
      <c r="AF15" s="101"/>
      <c r="AG15" s="101"/>
      <c r="AH15" s="102"/>
      <c r="AI15" s="102"/>
      <c r="AJ15" s="102"/>
      <c r="AK15" s="69"/>
      <c r="AL15" s="99"/>
      <c r="AM15" s="100"/>
      <c r="AN15" s="101"/>
      <c r="AO15" s="101"/>
      <c r="AP15" s="101"/>
      <c r="AQ15" s="102"/>
      <c r="AR15" s="102"/>
      <c r="AS15" s="102"/>
      <c r="AT15" s="69"/>
      <c r="AU15" s="99"/>
      <c r="AV15" s="100"/>
      <c r="AW15" s="101"/>
      <c r="AX15" s="101"/>
      <c r="AY15" s="101"/>
      <c r="AZ15" s="102"/>
      <c r="BA15" s="102"/>
      <c r="BB15" s="102"/>
      <c r="BC15" s="69"/>
    </row>
    <row r="16" spans="1:55" x14ac:dyDescent="0.25">
      <c r="A16" s="227" t="s">
        <v>15</v>
      </c>
      <c r="B16" s="103" t="s">
        <v>194</v>
      </c>
      <c r="C16" s="103" t="s">
        <v>195</v>
      </c>
      <c r="D16" s="123" t="s">
        <v>180</v>
      </c>
      <c r="E16" s="105" t="s">
        <v>196</v>
      </c>
      <c r="F16" s="124">
        <v>1</v>
      </c>
      <c r="G16" s="106">
        <v>5</v>
      </c>
      <c r="H16" s="103"/>
      <c r="I16" s="105">
        <v>3</v>
      </c>
      <c r="J16" s="107"/>
      <c r="K16" s="124" t="e">
        <f>INDEX($B$55:$B$61,#REF!)</f>
        <v>#REF!</v>
      </c>
      <c r="L16" s="124" t="e">
        <f>INDEX($B$45:$B$48,#REF!)</f>
        <v>#REF!</v>
      </c>
      <c r="M16" s="110" t="e">
        <f>IF(K16="Off","Off",IF(K16="VL",1,IF(K16="L",2,IF(K16="M",3,IF(K16="H",4,IF(K16="VH",5,"???"))))))</f>
        <v>#REF!</v>
      </c>
      <c r="N16" s="125" t="e">
        <f t="shared" ref="N16:N35" si="0">(M16-1)/($G16-1)</f>
        <v>#REF!</v>
      </c>
      <c r="O16" s="125" t="e">
        <f t="shared" ref="O16:O35" si="1">IF(K16="NA","n/a",IF(ISERROR(N16),"",N16))</f>
        <v>#REF!</v>
      </c>
      <c r="P16" s="111" t="e">
        <f t="shared" ref="P16:P35" si="2">IF(L16="Off","Off",IF(L16="L",1,IF(L16="M",2,IF(L16="H",3,"???"))))</f>
        <v>#REF!</v>
      </c>
      <c r="Q16" s="126" t="e">
        <f t="shared" ref="Q16:Q35" si="3">(P16-1)/($I16-1)</f>
        <v>#REF!</v>
      </c>
      <c r="R16" s="126" t="e">
        <f t="shared" ref="R16:R35" si="4">IF(K16="NA","Q is n/a",IF(ISERROR(Q16),"",Q16))</f>
        <v>#REF!</v>
      </c>
      <c r="S16" s="68"/>
      <c r="T16" s="124" t="e">
        <f>INDEX($B$55:$B$61,#REF!)</f>
        <v>#REF!</v>
      </c>
      <c r="U16" s="124" t="e">
        <f>INDEX($B$45:$B$48,#REF!)</f>
        <v>#REF!</v>
      </c>
      <c r="V16" s="110" t="e">
        <f>IF(T16="Off","Off",IF(T16="VL",1,IF(T16="L",2,IF(T16="M",3,IF(T16="H",4,IF(T16="VH",5,"???"))))))</f>
        <v>#REF!</v>
      </c>
      <c r="W16" s="125" t="e">
        <f t="shared" ref="W16:W35" si="5">(V16-1)/($G16-1)</f>
        <v>#REF!</v>
      </c>
      <c r="X16" s="125" t="e">
        <f t="shared" ref="X16:X35" si="6">IF(T16="NA","n/a",IF(ISERROR(W16),"",W16))</f>
        <v>#REF!</v>
      </c>
      <c r="Y16" s="111" t="e">
        <f t="shared" ref="Y16:Y35" si="7">IF(U16="Off","Off",IF(U16="L",1,IF(U16="M",2,IF(U16="H",3,"???"))))</f>
        <v>#REF!</v>
      </c>
      <c r="Z16" s="126" t="e">
        <f t="shared" ref="Z16:Z35" si="8">(Y16-1)/($I16-1)</f>
        <v>#REF!</v>
      </c>
      <c r="AA16" s="126" t="e">
        <f t="shared" ref="AA16:AA35" si="9">IF(T16="NA","Q is n/a",IF(ISERROR(Z16),"",Z16))</f>
        <v>#REF!</v>
      </c>
      <c r="AB16" s="68"/>
      <c r="AC16" s="124" t="e">
        <f>INDEX($B$55:$B$61,#REF!)</f>
        <v>#REF!</v>
      </c>
      <c r="AD16" s="124" t="e">
        <f>INDEX($B$45:$B$48,#REF!)</f>
        <v>#REF!</v>
      </c>
      <c r="AE16" s="110" t="e">
        <f>IF(AC16="Off","Off",IF(AC16="VL",1,IF(AC16="L",2,IF(AC16="M",3,IF(AC16="H",4,IF(AC16="VH",5,"???"))))))</f>
        <v>#REF!</v>
      </c>
      <c r="AF16" s="125" t="e">
        <f t="shared" ref="AF16:AF35" si="10">(AE16-1)/($G16-1)</f>
        <v>#REF!</v>
      </c>
      <c r="AG16" s="125" t="e">
        <f t="shared" ref="AG16:AG35" si="11">IF(AC16="NA","n/a",IF(ISERROR(AF16),"",AF16))</f>
        <v>#REF!</v>
      </c>
      <c r="AH16" s="111" t="e">
        <f t="shared" ref="AH16:AH35" si="12">IF(AD16="Off","Off",IF(AD16="L",1,IF(AD16="M",2,IF(AD16="H",3,"???"))))</f>
        <v>#REF!</v>
      </c>
      <c r="AI16" s="126" t="e">
        <f t="shared" ref="AI16:AI35" si="13">(AH16-1)/($I16-1)</f>
        <v>#REF!</v>
      </c>
      <c r="AJ16" s="126" t="e">
        <f t="shared" ref="AJ16:AJ35" si="14">IF(AC16="NA","Q is n/a",IF(ISERROR(AI16),"",AI16))</f>
        <v>#REF!</v>
      </c>
      <c r="AK16" s="69"/>
      <c r="AL16" s="124" t="e">
        <f>INDEX($B$55:$B$61,#REF!)</f>
        <v>#REF!</v>
      </c>
      <c r="AM16" s="124" t="e">
        <f>INDEX($B$45:$B$48,#REF!)</f>
        <v>#REF!</v>
      </c>
      <c r="AN16" s="110" t="e">
        <f>IF(AL16="Off","Off",IF(AL16="VL",1,IF(AL16="L",2,IF(AL16="M",3,IF(AL16="H",4,IF(AL16="VH",5,"???"))))))</f>
        <v>#REF!</v>
      </c>
      <c r="AO16" s="125" t="e">
        <f t="shared" ref="AO16:AO35" si="15">(AN16-1)/($G16-1)</f>
        <v>#REF!</v>
      </c>
      <c r="AP16" s="125" t="e">
        <f t="shared" ref="AP16:AP35" si="16">IF(AL16="NA","n/a",IF(ISERROR(AO16),"",AO16))</f>
        <v>#REF!</v>
      </c>
      <c r="AQ16" s="111" t="e">
        <f t="shared" ref="AQ16:AQ35" si="17">IF(AM16="Off","Off",IF(AM16="L",1,IF(AM16="M",2,IF(AM16="H",3,"???"))))</f>
        <v>#REF!</v>
      </c>
      <c r="AR16" s="126" t="e">
        <f t="shared" ref="AR16:AR35" si="18">(AQ16-1)/($I16-1)</f>
        <v>#REF!</v>
      </c>
      <c r="AS16" s="126" t="e">
        <f t="shared" ref="AS16:AS35" si="19">IF(AL16="NA","Q is n/a",IF(ISERROR(AR16),"",AR16))</f>
        <v>#REF!</v>
      </c>
      <c r="AT16" s="69"/>
      <c r="AU16" s="124" t="e">
        <f>INDEX($B$55:$B$61,#REF!)</f>
        <v>#REF!</v>
      </c>
      <c r="AV16" s="124" t="e">
        <f>INDEX($B$45:$B$48,#REF!)</f>
        <v>#REF!</v>
      </c>
      <c r="AW16" s="110" t="e">
        <f>IF(AU16="Off","Off",IF(AU16="VL",1,IF(AU16="L",2,IF(AU16="M",3,IF(AU16="H",4,IF(AU16="VH",5,"???"))))))</f>
        <v>#REF!</v>
      </c>
      <c r="AX16" s="125" t="e">
        <f t="shared" ref="AX16:AX35" si="20">(AW16-1)/($G16-1)</f>
        <v>#REF!</v>
      </c>
      <c r="AY16" s="125" t="e">
        <f t="shared" ref="AY16:AY35" si="21">IF(AU16="NA","n/a",IF(ISERROR(AX16),"",AX16))</f>
        <v>#REF!</v>
      </c>
      <c r="AZ16" s="111" t="e">
        <f t="shared" ref="AZ16:AZ35" si="22">IF(AV16="Off","Off",IF(AV16="L",1,IF(AV16="M",2,IF(AV16="H",3,"???"))))</f>
        <v>#REF!</v>
      </c>
      <c r="BA16" s="126" t="e">
        <f t="shared" ref="BA16:BA35" si="23">(AZ16-1)/($I16-1)</f>
        <v>#REF!</v>
      </c>
      <c r="BB16" s="126" t="e">
        <f t="shared" ref="BB16:BB35" si="24">IF(AU16="NA","Q is n/a",IF(ISERROR(BA16),"",BA16))</f>
        <v>#REF!</v>
      </c>
      <c r="BC16" s="69"/>
    </row>
    <row r="17" spans="1:55" x14ac:dyDescent="0.25">
      <c r="A17" s="229"/>
      <c r="B17" s="112" t="s">
        <v>197</v>
      </c>
      <c r="C17" s="112" t="s">
        <v>198</v>
      </c>
      <c r="D17" s="127" t="s">
        <v>180</v>
      </c>
      <c r="E17" s="114" t="s">
        <v>196</v>
      </c>
      <c r="F17" s="128">
        <v>1</v>
      </c>
      <c r="G17" s="115">
        <v>3</v>
      </c>
      <c r="H17" s="112"/>
      <c r="I17" s="114">
        <v>3</v>
      </c>
      <c r="J17" s="116"/>
      <c r="K17" s="128" t="e">
        <f>INDEX($B$45:$B$48,#REF!)</f>
        <v>#REF!</v>
      </c>
      <c r="L17" s="128" t="e">
        <f>INDEX($B$45:$B$48,#REF!)</f>
        <v>#REF!</v>
      </c>
      <c r="M17" s="119" t="e">
        <f>IF(K17="Off","Off",IF(K17="L",1,IF(K17="M",2,IF(K17="H",3,"???"))))</f>
        <v>#REF!</v>
      </c>
      <c r="N17" s="129" t="e">
        <f t="shared" si="0"/>
        <v>#REF!</v>
      </c>
      <c r="O17" s="129" t="e">
        <f t="shared" si="1"/>
        <v>#REF!</v>
      </c>
      <c r="P17" s="120" t="e">
        <f t="shared" si="2"/>
        <v>#REF!</v>
      </c>
      <c r="Q17" s="130" t="e">
        <f t="shared" si="3"/>
        <v>#REF!</v>
      </c>
      <c r="R17" s="130" t="e">
        <f t="shared" si="4"/>
        <v>#REF!</v>
      </c>
      <c r="S17" s="75"/>
      <c r="T17" s="128" t="e">
        <f>INDEX($B$45:$B$48,#REF!)</f>
        <v>#REF!</v>
      </c>
      <c r="U17" s="128" t="e">
        <f>INDEX($B$45:$B$48,#REF!)</f>
        <v>#REF!</v>
      </c>
      <c r="V17" s="119" t="e">
        <f>IF(T17="Off","Off",IF(T17="L",1,IF(T17="M",2,IF(T17="H",3,"???"))))</f>
        <v>#REF!</v>
      </c>
      <c r="W17" s="129" t="e">
        <f t="shared" si="5"/>
        <v>#REF!</v>
      </c>
      <c r="X17" s="129" t="e">
        <f t="shared" si="6"/>
        <v>#REF!</v>
      </c>
      <c r="Y17" s="120" t="e">
        <f t="shared" si="7"/>
        <v>#REF!</v>
      </c>
      <c r="Z17" s="130" t="e">
        <f t="shared" si="8"/>
        <v>#REF!</v>
      </c>
      <c r="AA17" s="130" t="e">
        <f t="shared" si="9"/>
        <v>#REF!</v>
      </c>
      <c r="AB17" s="75"/>
      <c r="AC17" s="128" t="e">
        <f>INDEX($B$45:$B$48,#REF!)</f>
        <v>#REF!</v>
      </c>
      <c r="AD17" s="128" t="e">
        <f>INDEX($B$45:$B$48,#REF!)</f>
        <v>#REF!</v>
      </c>
      <c r="AE17" s="119" t="e">
        <f>IF(AC17="Off","Off",IF(AC17="L",1,IF(AC17="M",2,IF(AC17="H",3,"???"))))</f>
        <v>#REF!</v>
      </c>
      <c r="AF17" s="129" t="e">
        <f t="shared" si="10"/>
        <v>#REF!</v>
      </c>
      <c r="AG17" s="129" t="e">
        <f t="shared" si="11"/>
        <v>#REF!</v>
      </c>
      <c r="AH17" s="120" t="e">
        <f t="shared" si="12"/>
        <v>#REF!</v>
      </c>
      <c r="AI17" s="130" t="e">
        <f t="shared" si="13"/>
        <v>#REF!</v>
      </c>
      <c r="AJ17" s="130" t="e">
        <f t="shared" si="14"/>
        <v>#REF!</v>
      </c>
      <c r="AK17" s="69"/>
      <c r="AL17" s="128" t="e">
        <f>INDEX($B$45:$B$48,#REF!)</f>
        <v>#REF!</v>
      </c>
      <c r="AM17" s="128" t="e">
        <f>INDEX($B$45:$B$48,#REF!)</f>
        <v>#REF!</v>
      </c>
      <c r="AN17" s="119" t="e">
        <f>IF(AL17="Off","Off",IF(AL17="L",1,IF(AL17="M",2,IF(AL17="H",3,"???"))))</f>
        <v>#REF!</v>
      </c>
      <c r="AO17" s="129" t="e">
        <f t="shared" si="15"/>
        <v>#REF!</v>
      </c>
      <c r="AP17" s="129" t="e">
        <f t="shared" si="16"/>
        <v>#REF!</v>
      </c>
      <c r="AQ17" s="120" t="e">
        <f t="shared" si="17"/>
        <v>#REF!</v>
      </c>
      <c r="AR17" s="130" t="e">
        <f t="shared" si="18"/>
        <v>#REF!</v>
      </c>
      <c r="AS17" s="130" t="e">
        <f t="shared" si="19"/>
        <v>#REF!</v>
      </c>
      <c r="AT17" s="69"/>
      <c r="AU17" s="128" t="e">
        <f>INDEX($B$45:$B$48,#REF!)</f>
        <v>#REF!</v>
      </c>
      <c r="AV17" s="128" t="e">
        <f>INDEX($B$45:$B$48,#REF!)</f>
        <v>#REF!</v>
      </c>
      <c r="AW17" s="119" t="e">
        <f>IF(AU17="Off","Off",IF(AU17="L",1,IF(AU17="M",2,IF(AU17="H",3,"???"))))</f>
        <v>#REF!</v>
      </c>
      <c r="AX17" s="129" t="e">
        <f t="shared" si="20"/>
        <v>#REF!</v>
      </c>
      <c r="AY17" s="129" t="e">
        <f t="shared" si="21"/>
        <v>#REF!</v>
      </c>
      <c r="AZ17" s="120" t="e">
        <f t="shared" si="22"/>
        <v>#REF!</v>
      </c>
      <c r="BA17" s="130" t="e">
        <f t="shared" si="23"/>
        <v>#REF!</v>
      </c>
      <c r="BB17" s="130" t="e">
        <f t="shared" si="24"/>
        <v>#REF!</v>
      </c>
      <c r="BC17" s="69"/>
    </row>
    <row r="18" spans="1:55" x14ac:dyDescent="0.25">
      <c r="A18" s="224" t="s">
        <v>199</v>
      </c>
      <c r="B18" s="85" t="s">
        <v>200</v>
      </c>
      <c r="C18" s="85" t="s">
        <v>201</v>
      </c>
      <c r="D18" s="86" t="s">
        <v>180</v>
      </c>
      <c r="E18" s="87" t="s">
        <v>196</v>
      </c>
      <c r="F18" s="94">
        <v>1</v>
      </c>
      <c r="G18" s="88">
        <v>3</v>
      </c>
      <c r="H18" s="85" t="s">
        <v>202</v>
      </c>
      <c r="I18" s="87">
        <v>3</v>
      </c>
      <c r="J18" s="107"/>
      <c r="K18" s="94" t="e">
        <f>INDEX($B$62:$B$66,#REF!)</f>
        <v>#REF!</v>
      </c>
      <c r="L18" s="94" t="e">
        <f>INDEX($B$45:$B$48,#REF!)</f>
        <v>#REF!</v>
      </c>
      <c r="M18" s="91" t="e">
        <f>IF(K18="Off","Off",IF(K18="NA","n/a",IF(K18="L",1,IF(K18="M",2,IF(K18="H",3,"???")))))</f>
        <v>#REF!</v>
      </c>
      <c r="N18" s="131" t="e">
        <f t="shared" si="0"/>
        <v>#REF!</v>
      </c>
      <c r="O18" s="131" t="e">
        <f t="shared" si="1"/>
        <v>#REF!</v>
      </c>
      <c r="P18" s="92" t="e">
        <f t="shared" si="2"/>
        <v>#REF!</v>
      </c>
      <c r="Q18" s="132" t="e">
        <f t="shared" si="3"/>
        <v>#REF!</v>
      </c>
      <c r="R18" s="132" t="e">
        <f t="shared" si="4"/>
        <v>#REF!</v>
      </c>
      <c r="S18" s="68"/>
      <c r="T18" s="94" t="e">
        <f>INDEX($B$62:$B$66,#REF!)</f>
        <v>#REF!</v>
      </c>
      <c r="U18" s="94" t="e">
        <f>INDEX($B$45:$B$48,#REF!)</f>
        <v>#REF!</v>
      </c>
      <c r="V18" s="91" t="e">
        <f>IF(T18="Off","Off",IF(T18="NA","n/a",IF(T18="L",1,IF(T18="M",2,IF(T18="H",3,"???")))))</f>
        <v>#REF!</v>
      </c>
      <c r="W18" s="131" t="e">
        <f t="shared" si="5"/>
        <v>#REF!</v>
      </c>
      <c r="X18" s="131" t="e">
        <f t="shared" si="6"/>
        <v>#REF!</v>
      </c>
      <c r="Y18" s="92" t="e">
        <f t="shared" si="7"/>
        <v>#REF!</v>
      </c>
      <c r="Z18" s="132" t="e">
        <f t="shared" si="8"/>
        <v>#REF!</v>
      </c>
      <c r="AA18" s="132" t="e">
        <f t="shared" si="9"/>
        <v>#REF!</v>
      </c>
      <c r="AB18" s="68"/>
      <c r="AC18" s="94" t="e">
        <f>INDEX($B$62:$B$66,#REF!)</f>
        <v>#REF!</v>
      </c>
      <c r="AD18" s="94" t="e">
        <f>INDEX($B$45:$B$48,#REF!)</f>
        <v>#REF!</v>
      </c>
      <c r="AE18" s="91" t="e">
        <f>IF(AC18="Off","Off",IF(AC18="NA","n/a",IF(AC18="L",1,IF(AC18="M",2,IF(AC18="H",3,"???")))))</f>
        <v>#REF!</v>
      </c>
      <c r="AF18" s="131" t="e">
        <f t="shared" si="10"/>
        <v>#REF!</v>
      </c>
      <c r="AG18" s="131" t="e">
        <f t="shared" si="11"/>
        <v>#REF!</v>
      </c>
      <c r="AH18" s="92" t="e">
        <f t="shared" si="12"/>
        <v>#REF!</v>
      </c>
      <c r="AI18" s="132" t="e">
        <f t="shared" si="13"/>
        <v>#REF!</v>
      </c>
      <c r="AJ18" s="132" t="e">
        <f t="shared" si="14"/>
        <v>#REF!</v>
      </c>
      <c r="AK18" s="69"/>
      <c r="AL18" s="94" t="e">
        <f>INDEX($B$62:$B$66,#REF!)</f>
        <v>#REF!</v>
      </c>
      <c r="AM18" s="94" t="e">
        <f>INDEX($B$45:$B$48,#REF!)</f>
        <v>#REF!</v>
      </c>
      <c r="AN18" s="91" t="e">
        <f>IF(AL18="Off","Off",IF(AL18="NA","n/a",IF(AL18="L",1,IF(AL18="M",2,IF(AL18="H",3,"???")))))</f>
        <v>#REF!</v>
      </c>
      <c r="AO18" s="131" t="e">
        <f t="shared" si="15"/>
        <v>#REF!</v>
      </c>
      <c r="AP18" s="131" t="e">
        <f t="shared" si="16"/>
        <v>#REF!</v>
      </c>
      <c r="AQ18" s="92" t="e">
        <f t="shared" si="17"/>
        <v>#REF!</v>
      </c>
      <c r="AR18" s="132" t="e">
        <f t="shared" si="18"/>
        <v>#REF!</v>
      </c>
      <c r="AS18" s="132" t="e">
        <f t="shared" si="19"/>
        <v>#REF!</v>
      </c>
      <c r="AT18" s="69"/>
      <c r="AU18" s="94" t="e">
        <f>INDEX($B$62:$B$66,#REF!)</f>
        <v>#REF!</v>
      </c>
      <c r="AV18" s="94" t="e">
        <f>INDEX($B$45:$B$48,#REF!)</f>
        <v>#REF!</v>
      </c>
      <c r="AW18" s="91" t="e">
        <f>IF(AU18="Off","Off",IF(AU18="NA","n/a",IF(AU18="L",1,IF(AU18="M",2,IF(AU18="H",3,"???")))))</f>
        <v>#REF!</v>
      </c>
      <c r="AX18" s="131" t="e">
        <f t="shared" si="20"/>
        <v>#REF!</v>
      </c>
      <c r="AY18" s="131" t="e">
        <f t="shared" si="21"/>
        <v>#REF!</v>
      </c>
      <c r="AZ18" s="92" t="e">
        <f t="shared" si="22"/>
        <v>#REF!</v>
      </c>
      <c r="BA18" s="132" t="e">
        <f t="shared" si="23"/>
        <v>#REF!</v>
      </c>
      <c r="BB18" s="132" t="e">
        <f t="shared" si="24"/>
        <v>#REF!</v>
      </c>
      <c r="BC18" s="69"/>
    </row>
    <row r="19" spans="1:55" x14ac:dyDescent="0.25">
      <c r="A19" s="225"/>
      <c r="B19" s="85" t="s">
        <v>203</v>
      </c>
      <c r="C19" s="85" t="s">
        <v>204</v>
      </c>
      <c r="D19" s="86" t="s">
        <v>180</v>
      </c>
      <c r="E19" s="87" t="s">
        <v>196</v>
      </c>
      <c r="F19" s="94">
        <v>1</v>
      </c>
      <c r="G19" s="88">
        <v>3</v>
      </c>
      <c r="H19" s="85"/>
      <c r="I19" s="87">
        <v>3</v>
      </c>
      <c r="J19" s="107"/>
      <c r="K19" s="94" t="e">
        <f>INDEX($B$45:$B$48,#REF!)</f>
        <v>#REF!</v>
      </c>
      <c r="L19" s="94" t="e">
        <f>INDEX($B$45:$B$48,#REF!)</f>
        <v>#REF!</v>
      </c>
      <c r="M19" s="91" t="e">
        <f>IF(K19="Off","Off",IF(K19="L",1,IF(K19="M",2,IF(K19="H",3,"???"))))</f>
        <v>#REF!</v>
      </c>
      <c r="N19" s="131" t="e">
        <f t="shared" si="0"/>
        <v>#REF!</v>
      </c>
      <c r="O19" s="131" t="e">
        <f t="shared" si="1"/>
        <v>#REF!</v>
      </c>
      <c r="P19" s="92" t="e">
        <f t="shared" si="2"/>
        <v>#REF!</v>
      </c>
      <c r="Q19" s="132" t="e">
        <f t="shared" si="3"/>
        <v>#REF!</v>
      </c>
      <c r="R19" s="132" t="e">
        <f t="shared" si="4"/>
        <v>#REF!</v>
      </c>
      <c r="S19" s="68"/>
      <c r="T19" s="94" t="e">
        <f>INDEX($B$45:$B$48,#REF!)</f>
        <v>#REF!</v>
      </c>
      <c r="U19" s="94" t="e">
        <f>INDEX($B$45:$B$48,#REF!)</f>
        <v>#REF!</v>
      </c>
      <c r="V19" s="91" t="e">
        <f>IF(T19="Off","Off",IF(T19="L",1,IF(T19="M",2,IF(T19="H",3,"???"))))</f>
        <v>#REF!</v>
      </c>
      <c r="W19" s="131" t="e">
        <f t="shared" si="5"/>
        <v>#REF!</v>
      </c>
      <c r="X19" s="131" t="e">
        <f t="shared" si="6"/>
        <v>#REF!</v>
      </c>
      <c r="Y19" s="92" t="e">
        <f t="shared" si="7"/>
        <v>#REF!</v>
      </c>
      <c r="Z19" s="132" t="e">
        <f t="shared" si="8"/>
        <v>#REF!</v>
      </c>
      <c r="AA19" s="132" t="e">
        <f t="shared" si="9"/>
        <v>#REF!</v>
      </c>
      <c r="AB19" s="68"/>
      <c r="AC19" s="94" t="e">
        <f>INDEX($B$45:$B$48,#REF!)</f>
        <v>#REF!</v>
      </c>
      <c r="AD19" s="94" t="e">
        <f>INDEX($B$45:$B$48,#REF!)</f>
        <v>#REF!</v>
      </c>
      <c r="AE19" s="91" t="e">
        <f>IF(AC19="Off","Off",IF(AC19="L",1,IF(AC19="M",2,IF(AC19="H",3,"???"))))</f>
        <v>#REF!</v>
      </c>
      <c r="AF19" s="131" t="e">
        <f t="shared" si="10"/>
        <v>#REF!</v>
      </c>
      <c r="AG19" s="131" t="e">
        <f t="shared" si="11"/>
        <v>#REF!</v>
      </c>
      <c r="AH19" s="92" t="e">
        <f t="shared" si="12"/>
        <v>#REF!</v>
      </c>
      <c r="AI19" s="132" t="e">
        <f t="shared" si="13"/>
        <v>#REF!</v>
      </c>
      <c r="AJ19" s="132" t="e">
        <f t="shared" si="14"/>
        <v>#REF!</v>
      </c>
      <c r="AK19" s="69"/>
      <c r="AL19" s="94" t="e">
        <f>INDEX($B$45:$B$48,#REF!)</f>
        <v>#REF!</v>
      </c>
      <c r="AM19" s="94" t="e">
        <f>INDEX($B$45:$B$48,#REF!)</f>
        <v>#REF!</v>
      </c>
      <c r="AN19" s="91" t="e">
        <f>IF(AL19="Off","Off",IF(AL19="L",1,IF(AL19="M",2,IF(AL19="H",3,"???"))))</f>
        <v>#REF!</v>
      </c>
      <c r="AO19" s="131" t="e">
        <f t="shared" si="15"/>
        <v>#REF!</v>
      </c>
      <c r="AP19" s="131" t="e">
        <f t="shared" si="16"/>
        <v>#REF!</v>
      </c>
      <c r="AQ19" s="92" t="e">
        <f t="shared" si="17"/>
        <v>#REF!</v>
      </c>
      <c r="AR19" s="132" t="e">
        <f t="shared" si="18"/>
        <v>#REF!</v>
      </c>
      <c r="AS19" s="132" t="e">
        <f t="shared" si="19"/>
        <v>#REF!</v>
      </c>
      <c r="AT19" s="69"/>
      <c r="AU19" s="94" t="e">
        <f>INDEX($B$45:$B$48,#REF!)</f>
        <v>#REF!</v>
      </c>
      <c r="AV19" s="94" t="e">
        <f>INDEX($B$45:$B$48,#REF!)</f>
        <v>#REF!</v>
      </c>
      <c r="AW19" s="91" t="e">
        <f>IF(AU19="Off","Off",IF(AU19="L",1,IF(AU19="M",2,IF(AU19="H",3,"???"))))</f>
        <v>#REF!</v>
      </c>
      <c r="AX19" s="131" t="e">
        <f t="shared" si="20"/>
        <v>#REF!</v>
      </c>
      <c r="AY19" s="131" t="e">
        <f t="shared" si="21"/>
        <v>#REF!</v>
      </c>
      <c r="AZ19" s="92" t="e">
        <f t="shared" si="22"/>
        <v>#REF!</v>
      </c>
      <c r="BA19" s="132" t="e">
        <f t="shared" si="23"/>
        <v>#REF!</v>
      </c>
      <c r="BB19" s="132" t="e">
        <f t="shared" si="24"/>
        <v>#REF!</v>
      </c>
      <c r="BC19" s="69"/>
    </row>
    <row r="20" spans="1:55" x14ac:dyDescent="0.25">
      <c r="A20" s="225"/>
      <c r="B20" s="85" t="s">
        <v>205</v>
      </c>
      <c r="C20" s="85" t="s">
        <v>206</v>
      </c>
      <c r="D20" s="86" t="s">
        <v>180</v>
      </c>
      <c r="E20" s="88" t="s">
        <v>196</v>
      </c>
      <c r="F20" s="94">
        <v>1</v>
      </c>
      <c r="G20" s="88">
        <v>5</v>
      </c>
      <c r="H20" s="133"/>
      <c r="I20" s="88">
        <v>3</v>
      </c>
      <c r="J20" s="134"/>
      <c r="K20" s="94" t="e">
        <f>INDEX($B$68:$B$73,#REF!)</f>
        <v>#REF!</v>
      </c>
      <c r="L20" s="94" t="e">
        <f>INDEX($B$45:$B$48,#REF!)</f>
        <v>#REF!</v>
      </c>
      <c r="M20" s="91" t="e">
        <f>IF(K20="Off","Off",IF(K20="NVL",1,IF(K20="L",2,IF(K20="M",3,IF(K20="H",4,IF(K20="VH",5,"???"))))))</f>
        <v>#REF!</v>
      </c>
      <c r="N20" s="131" t="e">
        <f t="shared" si="0"/>
        <v>#REF!</v>
      </c>
      <c r="O20" s="131" t="e">
        <f t="shared" si="1"/>
        <v>#REF!</v>
      </c>
      <c r="P20" s="92" t="e">
        <f t="shared" si="2"/>
        <v>#REF!</v>
      </c>
      <c r="Q20" s="132" t="e">
        <f t="shared" si="3"/>
        <v>#REF!</v>
      </c>
      <c r="R20" s="132" t="e">
        <f t="shared" si="4"/>
        <v>#REF!</v>
      </c>
      <c r="S20" s="69"/>
      <c r="T20" s="94" t="e">
        <f>INDEX($B$68:$B$73,#REF!)</f>
        <v>#REF!</v>
      </c>
      <c r="U20" s="94" t="e">
        <f>INDEX($B$45:$B$48,#REF!)</f>
        <v>#REF!</v>
      </c>
      <c r="V20" s="91" t="e">
        <f>IF(T20="Off","Off",IF(T20="NVL",1,IF(T20="L",2,IF(T20="M",3,IF(T20="H",4,IF(T20="VH",5,"???"))))))</f>
        <v>#REF!</v>
      </c>
      <c r="W20" s="131" t="e">
        <f t="shared" si="5"/>
        <v>#REF!</v>
      </c>
      <c r="X20" s="131" t="e">
        <f t="shared" si="6"/>
        <v>#REF!</v>
      </c>
      <c r="Y20" s="92" t="e">
        <f t="shared" si="7"/>
        <v>#REF!</v>
      </c>
      <c r="Z20" s="132" t="e">
        <f t="shared" si="8"/>
        <v>#REF!</v>
      </c>
      <c r="AA20" s="132" t="e">
        <f t="shared" si="9"/>
        <v>#REF!</v>
      </c>
      <c r="AB20" s="69"/>
      <c r="AC20" s="94" t="e">
        <f>INDEX($B$68:$B$73,#REF!)</f>
        <v>#REF!</v>
      </c>
      <c r="AD20" s="94" t="e">
        <f>INDEX($B$45:$B$48,#REF!)</f>
        <v>#REF!</v>
      </c>
      <c r="AE20" s="91" t="e">
        <f>IF(AC20="Off","Off",IF(AC20="NVL",1,IF(AC20="L",2,IF(AC20="M",3,IF(AC20="H",4,IF(AC20="VH",5,"???"))))))</f>
        <v>#REF!</v>
      </c>
      <c r="AF20" s="131" t="e">
        <f t="shared" si="10"/>
        <v>#REF!</v>
      </c>
      <c r="AG20" s="131" t="e">
        <f t="shared" si="11"/>
        <v>#REF!</v>
      </c>
      <c r="AH20" s="92" t="e">
        <f t="shared" si="12"/>
        <v>#REF!</v>
      </c>
      <c r="AI20" s="132" t="e">
        <f t="shared" si="13"/>
        <v>#REF!</v>
      </c>
      <c r="AJ20" s="132" t="e">
        <f t="shared" si="14"/>
        <v>#REF!</v>
      </c>
      <c r="AK20" s="69"/>
      <c r="AL20" s="94" t="e">
        <f>INDEX($B$68:$B$73,#REF!)</f>
        <v>#REF!</v>
      </c>
      <c r="AM20" s="94" t="e">
        <f>INDEX($B$45:$B$48,#REF!)</f>
        <v>#REF!</v>
      </c>
      <c r="AN20" s="91" t="e">
        <f>IF(AL20="Off","Off",IF(AL20="NVL",1,IF(AL20="L",2,IF(AL20="M",3,IF(AL20="H",4,IF(AL20="VH",5,"???"))))))</f>
        <v>#REF!</v>
      </c>
      <c r="AO20" s="131" t="e">
        <f t="shared" si="15"/>
        <v>#REF!</v>
      </c>
      <c r="AP20" s="131" t="e">
        <f t="shared" si="16"/>
        <v>#REF!</v>
      </c>
      <c r="AQ20" s="92" t="e">
        <f t="shared" si="17"/>
        <v>#REF!</v>
      </c>
      <c r="AR20" s="132" t="e">
        <f t="shared" si="18"/>
        <v>#REF!</v>
      </c>
      <c r="AS20" s="132" t="e">
        <f t="shared" si="19"/>
        <v>#REF!</v>
      </c>
      <c r="AT20" s="69"/>
      <c r="AU20" s="94" t="e">
        <f>INDEX($B$68:$B$73,#REF!)</f>
        <v>#REF!</v>
      </c>
      <c r="AV20" s="94" t="e">
        <f>INDEX($B$45:$B$48,#REF!)</f>
        <v>#REF!</v>
      </c>
      <c r="AW20" s="91" t="e">
        <f>IF(AU20="Off","Off",IF(AU20="NVL",1,IF(AU20="L",2,IF(AU20="M",3,IF(AU20="H",4,IF(AU20="VH",5,"???"))))))</f>
        <v>#REF!</v>
      </c>
      <c r="AX20" s="131" t="e">
        <f t="shared" si="20"/>
        <v>#REF!</v>
      </c>
      <c r="AY20" s="131" t="e">
        <f t="shared" si="21"/>
        <v>#REF!</v>
      </c>
      <c r="AZ20" s="92" t="e">
        <f t="shared" si="22"/>
        <v>#REF!</v>
      </c>
      <c r="BA20" s="132" t="e">
        <f t="shared" si="23"/>
        <v>#REF!</v>
      </c>
      <c r="BB20" s="132" t="e">
        <f t="shared" si="24"/>
        <v>#REF!</v>
      </c>
      <c r="BC20" s="69"/>
    </row>
    <row r="21" spans="1:55" x14ac:dyDescent="0.25">
      <c r="A21" s="225"/>
      <c r="B21" s="85" t="s">
        <v>207</v>
      </c>
      <c r="C21" s="85" t="s">
        <v>208</v>
      </c>
      <c r="D21" s="86" t="s">
        <v>180</v>
      </c>
      <c r="E21" s="88" t="s">
        <v>196</v>
      </c>
      <c r="F21" s="94">
        <v>1</v>
      </c>
      <c r="G21" s="88">
        <v>5</v>
      </c>
      <c r="H21" s="133"/>
      <c r="I21" s="88">
        <v>3</v>
      </c>
      <c r="J21" s="134"/>
      <c r="K21" s="94" t="e">
        <f>INDEX($B$55:$B$61,#REF!)</f>
        <v>#REF!</v>
      </c>
      <c r="L21" s="94" t="e">
        <f>INDEX($B$45:$B$48,#REF!)</f>
        <v>#REF!</v>
      </c>
      <c r="M21" s="91" t="e">
        <f>IF(K21="Off","Off",IF(K21="VL",1,IF(K21="L",2,IF(K21="M",3,IF(K21="H",4,IF(K21="VH",5,"???"))))))</f>
        <v>#REF!</v>
      </c>
      <c r="N21" s="131" t="e">
        <f t="shared" si="0"/>
        <v>#REF!</v>
      </c>
      <c r="O21" s="131" t="e">
        <f t="shared" si="1"/>
        <v>#REF!</v>
      </c>
      <c r="P21" s="92" t="e">
        <f t="shared" si="2"/>
        <v>#REF!</v>
      </c>
      <c r="Q21" s="132" t="e">
        <f t="shared" si="3"/>
        <v>#REF!</v>
      </c>
      <c r="R21" s="132" t="e">
        <f t="shared" si="4"/>
        <v>#REF!</v>
      </c>
      <c r="S21" s="69"/>
      <c r="T21" s="94" t="e">
        <f>INDEX($B$55:$B$61,#REF!)</f>
        <v>#REF!</v>
      </c>
      <c r="U21" s="94" t="e">
        <f>INDEX($B$45:$B$48,#REF!)</f>
        <v>#REF!</v>
      </c>
      <c r="V21" s="91" t="e">
        <f>IF(T21="Off","Off",IF(T21="VL",1,IF(T21="L",2,IF(T21="M",3,IF(T21="H",4,IF(T21="VH",5,"???"))))))</f>
        <v>#REF!</v>
      </c>
      <c r="W21" s="131" t="e">
        <f t="shared" si="5"/>
        <v>#REF!</v>
      </c>
      <c r="X21" s="131" t="e">
        <f t="shared" si="6"/>
        <v>#REF!</v>
      </c>
      <c r="Y21" s="92" t="e">
        <f t="shared" si="7"/>
        <v>#REF!</v>
      </c>
      <c r="Z21" s="132" t="e">
        <f t="shared" si="8"/>
        <v>#REF!</v>
      </c>
      <c r="AA21" s="132" t="e">
        <f t="shared" si="9"/>
        <v>#REF!</v>
      </c>
      <c r="AB21" s="69"/>
      <c r="AC21" s="94" t="e">
        <f>INDEX($B$55:$B$61,#REF!)</f>
        <v>#REF!</v>
      </c>
      <c r="AD21" s="94" t="e">
        <f>INDEX($B$45:$B$48,#REF!)</f>
        <v>#REF!</v>
      </c>
      <c r="AE21" s="91" t="e">
        <f>IF(AC21="Off","Off",IF(AC21="VL",1,IF(AC21="L",2,IF(AC21="M",3,IF(AC21="H",4,IF(AC21="VH",5,"???"))))))</f>
        <v>#REF!</v>
      </c>
      <c r="AF21" s="131" t="e">
        <f t="shared" si="10"/>
        <v>#REF!</v>
      </c>
      <c r="AG21" s="131" t="e">
        <f t="shared" si="11"/>
        <v>#REF!</v>
      </c>
      <c r="AH21" s="92" t="e">
        <f t="shared" si="12"/>
        <v>#REF!</v>
      </c>
      <c r="AI21" s="132" t="e">
        <f t="shared" si="13"/>
        <v>#REF!</v>
      </c>
      <c r="AJ21" s="132" t="e">
        <f t="shared" si="14"/>
        <v>#REF!</v>
      </c>
      <c r="AK21" s="69"/>
      <c r="AL21" s="94" t="e">
        <f>INDEX($B$55:$B$61,#REF!)</f>
        <v>#REF!</v>
      </c>
      <c r="AM21" s="94" t="e">
        <f>INDEX($B$45:$B$48,#REF!)</f>
        <v>#REF!</v>
      </c>
      <c r="AN21" s="91" t="e">
        <f>IF(AL21="Off","Off",IF(AL21="VL",1,IF(AL21="L",2,IF(AL21="M",3,IF(AL21="H",4,IF(AL21="VH",5,"???"))))))</f>
        <v>#REF!</v>
      </c>
      <c r="AO21" s="131" t="e">
        <f t="shared" si="15"/>
        <v>#REF!</v>
      </c>
      <c r="AP21" s="131" t="e">
        <f t="shared" si="16"/>
        <v>#REF!</v>
      </c>
      <c r="AQ21" s="92" t="e">
        <f t="shared" si="17"/>
        <v>#REF!</v>
      </c>
      <c r="AR21" s="132" t="e">
        <f t="shared" si="18"/>
        <v>#REF!</v>
      </c>
      <c r="AS21" s="132" t="e">
        <f t="shared" si="19"/>
        <v>#REF!</v>
      </c>
      <c r="AT21" s="69"/>
      <c r="AU21" s="94" t="e">
        <f>INDEX($B$55:$B$61,#REF!)</f>
        <v>#REF!</v>
      </c>
      <c r="AV21" s="94" t="e">
        <f>INDEX($B$45:$B$48,#REF!)</f>
        <v>#REF!</v>
      </c>
      <c r="AW21" s="91" t="e">
        <f>IF(AU21="Off","Off",IF(AU21="VL",1,IF(AU21="L",2,IF(AU21="M",3,IF(AU21="H",4,IF(AU21="VH",5,"???"))))))</f>
        <v>#REF!</v>
      </c>
      <c r="AX21" s="131" t="e">
        <f t="shared" si="20"/>
        <v>#REF!</v>
      </c>
      <c r="AY21" s="131" t="e">
        <f t="shared" si="21"/>
        <v>#REF!</v>
      </c>
      <c r="AZ21" s="92" t="e">
        <f t="shared" si="22"/>
        <v>#REF!</v>
      </c>
      <c r="BA21" s="132" t="e">
        <f t="shared" si="23"/>
        <v>#REF!</v>
      </c>
      <c r="BB21" s="132" t="e">
        <f t="shared" si="24"/>
        <v>#REF!</v>
      </c>
      <c r="BC21" s="69"/>
    </row>
    <row r="22" spans="1:55" x14ac:dyDescent="0.25">
      <c r="A22" s="225"/>
      <c r="B22" s="85" t="s">
        <v>209</v>
      </c>
      <c r="C22" s="85" t="s">
        <v>210</v>
      </c>
      <c r="D22" s="86" t="s">
        <v>180</v>
      </c>
      <c r="E22" s="87" t="s">
        <v>196</v>
      </c>
      <c r="F22" s="94">
        <v>1</v>
      </c>
      <c r="G22" s="88">
        <v>3</v>
      </c>
      <c r="H22" s="85"/>
      <c r="I22" s="87">
        <v>3</v>
      </c>
      <c r="J22" s="107"/>
      <c r="K22" s="94" t="e">
        <f>INDEX($B$45:$B$48,#REF!)</f>
        <v>#REF!</v>
      </c>
      <c r="L22" s="94" t="e">
        <f>INDEX($B$45:$B$48,#REF!)</f>
        <v>#REF!</v>
      </c>
      <c r="M22" s="91" t="e">
        <f>IF(K22="Off","Off",IF(K22="L",1,IF(K22="M",2,IF(K22="H",3,"???"))))</f>
        <v>#REF!</v>
      </c>
      <c r="N22" s="131" t="e">
        <f t="shared" si="0"/>
        <v>#REF!</v>
      </c>
      <c r="O22" s="131" t="e">
        <f t="shared" si="1"/>
        <v>#REF!</v>
      </c>
      <c r="P22" s="92" t="e">
        <f t="shared" si="2"/>
        <v>#REF!</v>
      </c>
      <c r="Q22" s="132" t="e">
        <f t="shared" si="3"/>
        <v>#REF!</v>
      </c>
      <c r="R22" s="132" t="e">
        <f t="shared" si="4"/>
        <v>#REF!</v>
      </c>
      <c r="S22" s="68"/>
      <c r="T22" s="94" t="e">
        <f>INDEX($B$45:$B$48,#REF!)</f>
        <v>#REF!</v>
      </c>
      <c r="U22" s="94" t="e">
        <f>INDEX($B$45:$B$48,#REF!)</f>
        <v>#REF!</v>
      </c>
      <c r="V22" s="91" t="e">
        <f>IF(T22="Off","Off",IF(T22="L",1,IF(T22="M",2,IF(T22="H",3,"???"))))</f>
        <v>#REF!</v>
      </c>
      <c r="W22" s="131" t="e">
        <f t="shared" si="5"/>
        <v>#REF!</v>
      </c>
      <c r="X22" s="131" t="e">
        <f t="shared" si="6"/>
        <v>#REF!</v>
      </c>
      <c r="Y22" s="92" t="e">
        <f t="shared" si="7"/>
        <v>#REF!</v>
      </c>
      <c r="Z22" s="132" t="e">
        <f t="shared" si="8"/>
        <v>#REF!</v>
      </c>
      <c r="AA22" s="132" t="e">
        <f t="shared" si="9"/>
        <v>#REF!</v>
      </c>
      <c r="AB22" s="68"/>
      <c r="AC22" s="94" t="e">
        <f>INDEX($B$45:$B$48,#REF!)</f>
        <v>#REF!</v>
      </c>
      <c r="AD22" s="94" t="e">
        <f>INDEX($B$45:$B$48,#REF!)</f>
        <v>#REF!</v>
      </c>
      <c r="AE22" s="91" t="e">
        <f>IF(AC22="Off","Off",IF(AC22="L",1,IF(AC22="M",2,IF(AC22="H",3,"???"))))</f>
        <v>#REF!</v>
      </c>
      <c r="AF22" s="131" t="e">
        <f t="shared" si="10"/>
        <v>#REF!</v>
      </c>
      <c r="AG22" s="131" t="e">
        <f t="shared" si="11"/>
        <v>#REF!</v>
      </c>
      <c r="AH22" s="92" t="e">
        <f t="shared" si="12"/>
        <v>#REF!</v>
      </c>
      <c r="AI22" s="132" t="e">
        <f t="shared" si="13"/>
        <v>#REF!</v>
      </c>
      <c r="AJ22" s="132" t="e">
        <f t="shared" si="14"/>
        <v>#REF!</v>
      </c>
      <c r="AK22" s="69"/>
      <c r="AL22" s="94" t="e">
        <f>INDEX($B$45:$B$48,#REF!)</f>
        <v>#REF!</v>
      </c>
      <c r="AM22" s="94" t="e">
        <f>INDEX($B$45:$B$48,#REF!)</f>
        <v>#REF!</v>
      </c>
      <c r="AN22" s="91" t="e">
        <f>IF(AL22="Off","Off",IF(AL22="L",1,IF(AL22="M",2,IF(AL22="H",3,"???"))))</f>
        <v>#REF!</v>
      </c>
      <c r="AO22" s="131" t="e">
        <f t="shared" si="15"/>
        <v>#REF!</v>
      </c>
      <c r="AP22" s="131" t="e">
        <f t="shared" si="16"/>
        <v>#REF!</v>
      </c>
      <c r="AQ22" s="92" t="e">
        <f t="shared" si="17"/>
        <v>#REF!</v>
      </c>
      <c r="AR22" s="132" t="e">
        <f t="shared" si="18"/>
        <v>#REF!</v>
      </c>
      <c r="AS22" s="132" t="e">
        <f t="shared" si="19"/>
        <v>#REF!</v>
      </c>
      <c r="AT22" s="69"/>
      <c r="AU22" s="94" t="e">
        <f>INDEX($B$45:$B$48,#REF!)</f>
        <v>#REF!</v>
      </c>
      <c r="AV22" s="94" t="e">
        <f>INDEX($B$45:$B$48,#REF!)</f>
        <v>#REF!</v>
      </c>
      <c r="AW22" s="91" t="e">
        <f>IF(AU22="Off","Off",IF(AU22="L",1,IF(AU22="M",2,IF(AU22="H",3,"???"))))</f>
        <v>#REF!</v>
      </c>
      <c r="AX22" s="131" t="e">
        <f t="shared" si="20"/>
        <v>#REF!</v>
      </c>
      <c r="AY22" s="131" t="e">
        <f t="shared" si="21"/>
        <v>#REF!</v>
      </c>
      <c r="AZ22" s="92" t="e">
        <f t="shared" si="22"/>
        <v>#REF!</v>
      </c>
      <c r="BA22" s="132" t="e">
        <f t="shared" si="23"/>
        <v>#REF!</v>
      </c>
      <c r="BB22" s="132" t="e">
        <f t="shared" si="24"/>
        <v>#REF!</v>
      </c>
      <c r="BC22" s="69"/>
    </row>
    <row r="23" spans="1:55" x14ac:dyDescent="0.25">
      <c r="A23" s="226"/>
      <c r="B23" s="95" t="s">
        <v>211</v>
      </c>
      <c r="C23" s="95" t="s">
        <v>212</v>
      </c>
      <c r="D23" s="96" t="s">
        <v>180</v>
      </c>
      <c r="E23" s="97" t="s">
        <v>196</v>
      </c>
      <c r="F23" s="135">
        <v>1</v>
      </c>
      <c r="G23" s="98">
        <v>3</v>
      </c>
      <c r="H23" s="95"/>
      <c r="I23" s="97">
        <v>3</v>
      </c>
      <c r="J23" s="116"/>
      <c r="K23" s="135" t="e">
        <f>INDEX($B$45:$B$48,#REF!)</f>
        <v>#REF!</v>
      </c>
      <c r="L23" s="135" t="e">
        <f>INDEX($B$45:$B$48,#REF!)</f>
        <v>#REF!</v>
      </c>
      <c r="M23" s="101" t="e">
        <f>IF(K23="Off","Off",IF(K23="L",1,IF(K23="M",2,IF(K23="H",3,"???"))))</f>
        <v>#REF!</v>
      </c>
      <c r="N23" s="136" t="e">
        <f t="shared" si="0"/>
        <v>#REF!</v>
      </c>
      <c r="O23" s="136" t="e">
        <f t="shared" si="1"/>
        <v>#REF!</v>
      </c>
      <c r="P23" s="102" t="e">
        <f t="shared" si="2"/>
        <v>#REF!</v>
      </c>
      <c r="Q23" s="137" t="e">
        <f t="shared" si="3"/>
        <v>#REF!</v>
      </c>
      <c r="R23" s="137" t="e">
        <f t="shared" si="4"/>
        <v>#REF!</v>
      </c>
      <c r="S23" s="75"/>
      <c r="T23" s="135" t="e">
        <f>INDEX($B$45:$B$48,#REF!)</f>
        <v>#REF!</v>
      </c>
      <c r="U23" s="135" t="e">
        <f>INDEX($B$45:$B$48,#REF!)</f>
        <v>#REF!</v>
      </c>
      <c r="V23" s="101" t="e">
        <f>IF(T23="Off","Off",IF(T23="L",1,IF(T23="M",2,IF(T23="H",3,"???"))))</f>
        <v>#REF!</v>
      </c>
      <c r="W23" s="136" t="e">
        <f t="shared" si="5"/>
        <v>#REF!</v>
      </c>
      <c r="X23" s="136" t="e">
        <f t="shared" si="6"/>
        <v>#REF!</v>
      </c>
      <c r="Y23" s="102" t="e">
        <f t="shared" si="7"/>
        <v>#REF!</v>
      </c>
      <c r="Z23" s="137" t="e">
        <f t="shared" si="8"/>
        <v>#REF!</v>
      </c>
      <c r="AA23" s="137" t="e">
        <f t="shared" si="9"/>
        <v>#REF!</v>
      </c>
      <c r="AB23" s="75"/>
      <c r="AC23" s="135" t="e">
        <f>INDEX($B$45:$B$48,#REF!)</f>
        <v>#REF!</v>
      </c>
      <c r="AD23" s="135" t="e">
        <f>INDEX($B$45:$B$48,#REF!)</f>
        <v>#REF!</v>
      </c>
      <c r="AE23" s="101" t="e">
        <f>IF(AC23="Off","Off",IF(AC23="L",1,IF(AC23="M",2,IF(AC23="H",3,"???"))))</f>
        <v>#REF!</v>
      </c>
      <c r="AF23" s="136" t="e">
        <f t="shared" si="10"/>
        <v>#REF!</v>
      </c>
      <c r="AG23" s="136" t="e">
        <f t="shared" si="11"/>
        <v>#REF!</v>
      </c>
      <c r="AH23" s="102" t="e">
        <f t="shared" si="12"/>
        <v>#REF!</v>
      </c>
      <c r="AI23" s="137" t="e">
        <f t="shared" si="13"/>
        <v>#REF!</v>
      </c>
      <c r="AJ23" s="137" t="e">
        <f t="shared" si="14"/>
        <v>#REF!</v>
      </c>
      <c r="AK23" s="69"/>
      <c r="AL23" s="135" t="e">
        <f>INDEX($B$45:$B$48,#REF!)</f>
        <v>#REF!</v>
      </c>
      <c r="AM23" s="135" t="e">
        <f>INDEX($B$45:$B$48,#REF!)</f>
        <v>#REF!</v>
      </c>
      <c r="AN23" s="101" t="e">
        <f>IF(AL23="Off","Off",IF(AL23="L",1,IF(AL23="M",2,IF(AL23="H",3,"???"))))</f>
        <v>#REF!</v>
      </c>
      <c r="AO23" s="136" t="e">
        <f t="shared" si="15"/>
        <v>#REF!</v>
      </c>
      <c r="AP23" s="136" t="e">
        <f t="shared" si="16"/>
        <v>#REF!</v>
      </c>
      <c r="AQ23" s="102" t="e">
        <f t="shared" si="17"/>
        <v>#REF!</v>
      </c>
      <c r="AR23" s="137" t="e">
        <f t="shared" si="18"/>
        <v>#REF!</v>
      </c>
      <c r="AS23" s="137" t="e">
        <f t="shared" si="19"/>
        <v>#REF!</v>
      </c>
      <c r="AT23" s="69"/>
      <c r="AU23" s="135" t="e">
        <f>INDEX($B$45:$B$48,#REF!)</f>
        <v>#REF!</v>
      </c>
      <c r="AV23" s="135" t="e">
        <f>INDEX($B$45:$B$48,#REF!)</f>
        <v>#REF!</v>
      </c>
      <c r="AW23" s="101" t="e">
        <f>IF(AU23="Off","Off",IF(AU23="L",1,IF(AU23="M",2,IF(AU23="H",3,"???"))))</f>
        <v>#REF!</v>
      </c>
      <c r="AX23" s="136" t="e">
        <f t="shared" si="20"/>
        <v>#REF!</v>
      </c>
      <c r="AY23" s="136" t="e">
        <f t="shared" si="21"/>
        <v>#REF!</v>
      </c>
      <c r="AZ23" s="102" t="e">
        <f t="shared" si="22"/>
        <v>#REF!</v>
      </c>
      <c r="BA23" s="137" t="e">
        <f t="shared" si="23"/>
        <v>#REF!</v>
      </c>
      <c r="BB23" s="137" t="e">
        <f t="shared" si="24"/>
        <v>#REF!</v>
      </c>
      <c r="BC23" s="69"/>
    </row>
    <row r="24" spans="1:55" x14ac:dyDescent="0.25">
      <c r="A24" s="227" t="s">
        <v>213</v>
      </c>
      <c r="B24" s="103" t="s">
        <v>214</v>
      </c>
      <c r="C24" s="103" t="s">
        <v>215</v>
      </c>
      <c r="D24" s="123" t="s">
        <v>180</v>
      </c>
      <c r="E24" s="105" t="s">
        <v>196</v>
      </c>
      <c r="F24" s="124">
        <v>1</v>
      </c>
      <c r="G24" s="106">
        <v>5</v>
      </c>
      <c r="H24" s="103" t="s">
        <v>202</v>
      </c>
      <c r="I24" s="105">
        <v>3</v>
      </c>
      <c r="J24" s="107"/>
      <c r="K24" s="124" t="e">
        <f>INDEX($B$75:$B$81,#REF!)</f>
        <v>#REF!</v>
      </c>
      <c r="L24" s="124" t="e">
        <f>INDEX($B$45:$B$48,#REF!)</f>
        <v>#REF!</v>
      </c>
      <c r="M24" s="110" t="e">
        <f>IF(K24="Off","Off",IF(K24="NA","n/a",IF(K24="VL",1,IF(K24="L",2,IF(K24="M",3,IF(K24="H",4,IF(K24="VH",5,"???")))))))</f>
        <v>#REF!</v>
      </c>
      <c r="N24" s="125" t="e">
        <f t="shared" si="0"/>
        <v>#REF!</v>
      </c>
      <c r="O24" s="125" t="e">
        <f t="shared" si="1"/>
        <v>#REF!</v>
      </c>
      <c r="P24" s="111" t="e">
        <f t="shared" si="2"/>
        <v>#REF!</v>
      </c>
      <c r="Q24" s="126" t="e">
        <f t="shared" si="3"/>
        <v>#REF!</v>
      </c>
      <c r="R24" s="126" t="e">
        <f t="shared" si="4"/>
        <v>#REF!</v>
      </c>
      <c r="S24" s="68"/>
      <c r="T24" s="124" t="e">
        <f>INDEX($B$75:$B$81,#REF!)</f>
        <v>#REF!</v>
      </c>
      <c r="U24" s="124" t="e">
        <f>INDEX($B$45:$B$48,#REF!)</f>
        <v>#REF!</v>
      </c>
      <c r="V24" s="110" t="e">
        <f>IF(T24="Off","Off",IF(T24="NA","n/a",IF(T24="VL",1,IF(T24="L",2,IF(T24="M",3,IF(T24="H",4,IF(T24="VH",5,"???")))))))</f>
        <v>#REF!</v>
      </c>
      <c r="W24" s="125" t="e">
        <f t="shared" si="5"/>
        <v>#REF!</v>
      </c>
      <c r="X24" s="125" t="e">
        <f t="shared" si="6"/>
        <v>#REF!</v>
      </c>
      <c r="Y24" s="111" t="e">
        <f t="shared" si="7"/>
        <v>#REF!</v>
      </c>
      <c r="Z24" s="126" t="e">
        <f t="shared" si="8"/>
        <v>#REF!</v>
      </c>
      <c r="AA24" s="126" t="e">
        <f t="shared" si="9"/>
        <v>#REF!</v>
      </c>
      <c r="AB24" s="68"/>
      <c r="AC24" s="124" t="e">
        <f>INDEX($B$75:$B$81,#REF!)</f>
        <v>#REF!</v>
      </c>
      <c r="AD24" s="124" t="e">
        <f>INDEX($B$45:$B$48,#REF!)</f>
        <v>#REF!</v>
      </c>
      <c r="AE24" s="110" t="e">
        <f>IF(AC24="Off","Off",IF(AC24="NA","n/a",IF(AC24="VL",1,IF(AC24="L",2,IF(AC24="M",3,IF(AC24="H",4,IF(AC24="VH",5,"???")))))))</f>
        <v>#REF!</v>
      </c>
      <c r="AF24" s="125" t="e">
        <f t="shared" si="10"/>
        <v>#REF!</v>
      </c>
      <c r="AG24" s="125" t="e">
        <f t="shared" si="11"/>
        <v>#REF!</v>
      </c>
      <c r="AH24" s="111" t="e">
        <f t="shared" si="12"/>
        <v>#REF!</v>
      </c>
      <c r="AI24" s="126" t="e">
        <f t="shared" si="13"/>
        <v>#REF!</v>
      </c>
      <c r="AJ24" s="126" t="e">
        <f t="shared" si="14"/>
        <v>#REF!</v>
      </c>
      <c r="AK24" s="69"/>
      <c r="AL24" s="124" t="e">
        <f>INDEX($B$75:$B$81,#REF!)</f>
        <v>#REF!</v>
      </c>
      <c r="AM24" s="124" t="e">
        <f>INDEX($B$45:$B$48,#REF!)</f>
        <v>#REF!</v>
      </c>
      <c r="AN24" s="110" t="e">
        <f>IF(AL24="Off","Off",IF(AL24="NA","n/a",IF(AL24="VL",1,IF(AL24="L",2,IF(AL24="M",3,IF(AL24="H",4,IF(AL24="VH",5,"???")))))))</f>
        <v>#REF!</v>
      </c>
      <c r="AO24" s="125" t="e">
        <f t="shared" si="15"/>
        <v>#REF!</v>
      </c>
      <c r="AP24" s="125" t="e">
        <f t="shared" si="16"/>
        <v>#REF!</v>
      </c>
      <c r="AQ24" s="111" t="e">
        <f t="shared" si="17"/>
        <v>#REF!</v>
      </c>
      <c r="AR24" s="126" t="e">
        <f t="shared" si="18"/>
        <v>#REF!</v>
      </c>
      <c r="AS24" s="126" t="e">
        <f t="shared" si="19"/>
        <v>#REF!</v>
      </c>
      <c r="AT24" s="69"/>
      <c r="AU24" s="124" t="e">
        <f>INDEX($B$75:$B$81,#REF!)</f>
        <v>#REF!</v>
      </c>
      <c r="AV24" s="124" t="e">
        <f>INDEX($B$45:$B$48,#REF!)</f>
        <v>#REF!</v>
      </c>
      <c r="AW24" s="110" t="e">
        <f>IF(AU24="Off","Off",IF(AU24="NA","n/a",IF(AU24="VL",1,IF(AU24="L",2,IF(AU24="M",3,IF(AU24="H",4,IF(AU24="VH",5,"???")))))))</f>
        <v>#REF!</v>
      </c>
      <c r="AX24" s="125" t="e">
        <f t="shared" si="20"/>
        <v>#REF!</v>
      </c>
      <c r="AY24" s="125" t="e">
        <f t="shared" si="21"/>
        <v>#REF!</v>
      </c>
      <c r="AZ24" s="111" t="e">
        <f t="shared" si="22"/>
        <v>#REF!</v>
      </c>
      <c r="BA24" s="126" t="e">
        <f t="shared" si="23"/>
        <v>#REF!</v>
      </c>
      <c r="BB24" s="126" t="e">
        <f t="shared" si="24"/>
        <v>#REF!</v>
      </c>
      <c r="BC24" s="69"/>
    </row>
    <row r="25" spans="1:55" x14ac:dyDescent="0.25">
      <c r="A25" s="228"/>
      <c r="B25" s="103" t="s">
        <v>216</v>
      </c>
      <c r="C25" s="103" t="s">
        <v>217</v>
      </c>
      <c r="D25" s="123" t="s">
        <v>180</v>
      </c>
      <c r="E25" s="105" t="s">
        <v>196</v>
      </c>
      <c r="F25" s="124">
        <v>1</v>
      </c>
      <c r="G25" s="106">
        <v>5</v>
      </c>
      <c r="H25" s="103" t="s">
        <v>202</v>
      </c>
      <c r="I25" s="105">
        <v>3</v>
      </c>
      <c r="J25" s="107"/>
      <c r="K25" s="124" t="e">
        <f>INDEX($B$75:$B$81,#REF!)</f>
        <v>#REF!</v>
      </c>
      <c r="L25" s="124" t="e">
        <f>INDEX($B$45:$B$48,#REF!)</f>
        <v>#REF!</v>
      </c>
      <c r="M25" s="110" t="e">
        <f>IF(K25="Off","Off",IF(K25="NA","n/a",IF(K25="VL",1,IF(K25="L",2,IF(K25="M",3,IF(K25="H",4,IF(K25="VH",5,"???")))))))</f>
        <v>#REF!</v>
      </c>
      <c r="N25" s="125" t="e">
        <f t="shared" si="0"/>
        <v>#REF!</v>
      </c>
      <c r="O25" s="125" t="e">
        <f t="shared" si="1"/>
        <v>#REF!</v>
      </c>
      <c r="P25" s="111" t="e">
        <f t="shared" si="2"/>
        <v>#REF!</v>
      </c>
      <c r="Q25" s="126" t="e">
        <f t="shared" si="3"/>
        <v>#REF!</v>
      </c>
      <c r="R25" s="126" t="e">
        <f t="shared" si="4"/>
        <v>#REF!</v>
      </c>
      <c r="S25" s="68"/>
      <c r="T25" s="124" t="e">
        <f>INDEX($B$75:$B$81,#REF!)</f>
        <v>#REF!</v>
      </c>
      <c r="U25" s="124" t="e">
        <f>INDEX($B$45:$B$48,#REF!)</f>
        <v>#REF!</v>
      </c>
      <c r="V25" s="110" t="e">
        <f>IF(T25="Off","Off",IF(T25="NA","n/a",IF(T25="VL",1,IF(T25="L",2,IF(T25="M",3,IF(T25="H",4,IF(T25="VH",5,"???")))))))</f>
        <v>#REF!</v>
      </c>
      <c r="W25" s="125" t="e">
        <f t="shared" si="5"/>
        <v>#REF!</v>
      </c>
      <c r="X25" s="125" t="e">
        <f t="shared" si="6"/>
        <v>#REF!</v>
      </c>
      <c r="Y25" s="111" t="e">
        <f t="shared" si="7"/>
        <v>#REF!</v>
      </c>
      <c r="Z25" s="126" t="e">
        <f t="shared" si="8"/>
        <v>#REF!</v>
      </c>
      <c r="AA25" s="126" t="e">
        <f t="shared" si="9"/>
        <v>#REF!</v>
      </c>
      <c r="AB25" s="68"/>
      <c r="AC25" s="124" t="e">
        <f>INDEX($B$75:$B$81,#REF!)</f>
        <v>#REF!</v>
      </c>
      <c r="AD25" s="124" t="e">
        <f>INDEX($B$45:$B$48,#REF!)</f>
        <v>#REF!</v>
      </c>
      <c r="AE25" s="110" t="e">
        <f>IF(AC25="Off","Off",IF(AC25="NA","n/a",IF(AC25="VL",1,IF(AC25="L",2,IF(AC25="M",3,IF(AC25="H",4,IF(AC25="VH",5,"???")))))))</f>
        <v>#REF!</v>
      </c>
      <c r="AF25" s="125" t="e">
        <f t="shared" si="10"/>
        <v>#REF!</v>
      </c>
      <c r="AG25" s="125" t="e">
        <f t="shared" si="11"/>
        <v>#REF!</v>
      </c>
      <c r="AH25" s="111" t="e">
        <f t="shared" si="12"/>
        <v>#REF!</v>
      </c>
      <c r="AI25" s="126" t="e">
        <f t="shared" si="13"/>
        <v>#REF!</v>
      </c>
      <c r="AJ25" s="126" t="e">
        <f t="shared" si="14"/>
        <v>#REF!</v>
      </c>
      <c r="AK25" s="69"/>
      <c r="AL25" s="124" t="e">
        <f>INDEX($B$75:$B$81,#REF!)</f>
        <v>#REF!</v>
      </c>
      <c r="AM25" s="124" t="e">
        <f>INDEX($B$45:$B$48,#REF!)</f>
        <v>#REF!</v>
      </c>
      <c r="AN25" s="110" t="e">
        <f>IF(AL25="Off","Off",IF(AL25="NA","n/a",IF(AL25="VL",1,IF(AL25="L",2,IF(AL25="M",3,IF(AL25="H",4,IF(AL25="VH",5,"???")))))))</f>
        <v>#REF!</v>
      </c>
      <c r="AO25" s="125" t="e">
        <f t="shared" si="15"/>
        <v>#REF!</v>
      </c>
      <c r="AP25" s="125" t="e">
        <f t="shared" si="16"/>
        <v>#REF!</v>
      </c>
      <c r="AQ25" s="111" t="e">
        <f t="shared" si="17"/>
        <v>#REF!</v>
      </c>
      <c r="AR25" s="126" t="e">
        <f t="shared" si="18"/>
        <v>#REF!</v>
      </c>
      <c r="AS25" s="126" t="e">
        <f t="shared" si="19"/>
        <v>#REF!</v>
      </c>
      <c r="AT25" s="69"/>
      <c r="AU25" s="124" t="e">
        <f>INDEX($B$75:$B$81,#REF!)</f>
        <v>#REF!</v>
      </c>
      <c r="AV25" s="124" t="e">
        <f>INDEX($B$45:$B$48,#REF!)</f>
        <v>#REF!</v>
      </c>
      <c r="AW25" s="110" t="e">
        <f>IF(AU25="Off","Off",IF(AU25="NA","n/a",IF(AU25="VL",1,IF(AU25="L",2,IF(AU25="M",3,IF(AU25="H",4,IF(AU25="VH",5,"???")))))))</f>
        <v>#REF!</v>
      </c>
      <c r="AX25" s="125" t="e">
        <f t="shared" si="20"/>
        <v>#REF!</v>
      </c>
      <c r="AY25" s="125" t="e">
        <f t="shared" si="21"/>
        <v>#REF!</v>
      </c>
      <c r="AZ25" s="111" t="e">
        <f t="shared" si="22"/>
        <v>#REF!</v>
      </c>
      <c r="BA25" s="126" t="e">
        <f t="shared" si="23"/>
        <v>#REF!</v>
      </c>
      <c r="BB25" s="126" t="e">
        <f t="shared" si="24"/>
        <v>#REF!</v>
      </c>
      <c r="BC25" s="69"/>
    </row>
    <row r="26" spans="1:55" x14ac:dyDescent="0.25">
      <c r="A26" s="228"/>
      <c r="B26" s="103" t="s">
        <v>218</v>
      </c>
      <c r="C26" s="103" t="s">
        <v>219</v>
      </c>
      <c r="D26" s="123" t="s">
        <v>180</v>
      </c>
      <c r="E26" s="106" t="s">
        <v>196</v>
      </c>
      <c r="F26" s="124">
        <v>1</v>
      </c>
      <c r="G26" s="106">
        <v>5</v>
      </c>
      <c r="H26" s="138" t="s">
        <v>202</v>
      </c>
      <c r="I26" s="106">
        <v>3</v>
      </c>
      <c r="J26" s="134"/>
      <c r="K26" s="124" t="e">
        <f>INDEX($B$83:$B$89,#REF!)</f>
        <v>#REF!</v>
      </c>
      <c r="L26" s="124" t="e">
        <f>INDEX($B$45:$B$48,#REF!)</f>
        <v>#REF!</v>
      </c>
      <c r="M26" s="110" t="e">
        <f>IF(K26="Off","Off",IF(K26="NA","n/a",IF(K26="NVL",1,IF(K26="L",2,IF(K26="M",3,IF(K26="H",4,IF(K26="VH",5,"???")))))))</f>
        <v>#REF!</v>
      </c>
      <c r="N26" s="125" t="e">
        <f t="shared" si="0"/>
        <v>#REF!</v>
      </c>
      <c r="O26" s="125" t="e">
        <f t="shared" si="1"/>
        <v>#REF!</v>
      </c>
      <c r="P26" s="111" t="e">
        <f t="shared" si="2"/>
        <v>#REF!</v>
      </c>
      <c r="Q26" s="126" t="e">
        <f t="shared" si="3"/>
        <v>#REF!</v>
      </c>
      <c r="R26" s="126" t="e">
        <f t="shared" si="4"/>
        <v>#REF!</v>
      </c>
      <c r="S26" s="69"/>
      <c r="T26" s="124" t="e">
        <f>INDEX($B$83:$B$89,#REF!)</f>
        <v>#REF!</v>
      </c>
      <c r="U26" s="124" t="e">
        <f>INDEX($B$45:$B$48,#REF!)</f>
        <v>#REF!</v>
      </c>
      <c r="V26" s="110" t="e">
        <f>IF(T26="Off","Off",IF(T26="NA","n/a",IF(T26="NVL",1,IF(T26="L",2,IF(T26="M",3,IF(T26="H",4,IF(T26="VH",5,"???")))))))</f>
        <v>#REF!</v>
      </c>
      <c r="W26" s="125" t="e">
        <f t="shared" si="5"/>
        <v>#REF!</v>
      </c>
      <c r="X26" s="125" t="e">
        <f t="shared" si="6"/>
        <v>#REF!</v>
      </c>
      <c r="Y26" s="111" t="e">
        <f t="shared" si="7"/>
        <v>#REF!</v>
      </c>
      <c r="Z26" s="126" t="e">
        <f t="shared" si="8"/>
        <v>#REF!</v>
      </c>
      <c r="AA26" s="126" t="e">
        <f t="shared" si="9"/>
        <v>#REF!</v>
      </c>
      <c r="AB26" s="69"/>
      <c r="AC26" s="124" t="e">
        <f>INDEX($B$83:$B$89,#REF!)</f>
        <v>#REF!</v>
      </c>
      <c r="AD26" s="124" t="e">
        <f>INDEX($B$45:$B$48,#REF!)</f>
        <v>#REF!</v>
      </c>
      <c r="AE26" s="110" t="e">
        <f>IF(AC26="Off","Off",IF(AC26="NA","n/a",IF(AC26="NVL",1,IF(AC26="L",2,IF(AC26="M",3,IF(AC26="H",4,IF(AC26="VH",5,"???")))))))</f>
        <v>#REF!</v>
      </c>
      <c r="AF26" s="125" t="e">
        <f t="shared" si="10"/>
        <v>#REF!</v>
      </c>
      <c r="AG26" s="125" t="e">
        <f t="shared" si="11"/>
        <v>#REF!</v>
      </c>
      <c r="AH26" s="111" t="e">
        <f t="shared" si="12"/>
        <v>#REF!</v>
      </c>
      <c r="AI26" s="126" t="e">
        <f t="shared" si="13"/>
        <v>#REF!</v>
      </c>
      <c r="AJ26" s="126" t="e">
        <f t="shared" si="14"/>
        <v>#REF!</v>
      </c>
      <c r="AK26" s="69"/>
      <c r="AL26" s="124" t="e">
        <f>INDEX($B$83:$B$89,#REF!)</f>
        <v>#REF!</v>
      </c>
      <c r="AM26" s="124" t="e">
        <f>INDEX($B$45:$B$48,#REF!)</f>
        <v>#REF!</v>
      </c>
      <c r="AN26" s="110" t="e">
        <f>IF(AL26="Off","Off",IF(AL26="NA","n/a",IF(AL26="NVL",1,IF(AL26="L",2,IF(AL26="M",3,IF(AL26="H",4,IF(AL26="VH",5,"???")))))))</f>
        <v>#REF!</v>
      </c>
      <c r="AO26" s="125" t="e">
        <f t="shared" si="15"/>
        <v>#REF!</v>
      </c>
      <c r="AP26" s="125" t="e">
        <f t="shared" si="16"/>
        <v>#REF!</v>
      </c>
      <c r="AQ26" s="111" t="e">
        <f t="shared" si="17"/>
        <v>#REF!</v>
      </c>
      <c r="AR26" s="126" t="e">
        <f t="shared" si="18"/>
        <v>#REF!</v>
      </c>
      <c r="AS26" s="126" t="e">
        <f t="shared" si="19"/>
        <v>#REF!</v>
      </c>
      <c r="AT26" s="69"/>
      <c r="AU26" s="124" t="e">
        <f>INDEX($B$83:$B$89,#REF!)</f>
        <v>#REF!</v>
      </c>
      <c r="AV26" s="124" t="e">
        <f>INDEX($B$45:$B$48,#REF!)</f>
        <v>#REF!</v>
      </c>
      <c r="AW26" s="110" t="e">
        <f>IF(AU26="Off","Off",IF(AU26="NA","n/a",IF(AU26="NVL",1,IF(AU26="L",2,IF(AU26="M",3,IF(AU26="H",4,IF(AU26="VH",5,"???")))))))</f>
        <v>#REF!</v>
      </c>
      <c r="AX26" s="125" t="e">
        <f t="shared" si="20"/>
        <v>#REF!</v>
      </c>
      <c r="AY26" s="125" t="e">
        <f t="shared" si="21"/>
        <v>#REF!</v>
      </c>
      <c r="AZ26" s="111" t="e">
        <f t="shared" si="22"/>
        <v>#REF!</v>
      </c>
      <c r="BA26" s="126" t="e">
        <f t="shared" si="23"/>
        <v>#REF!</v>
      </c>
      <c r="BB26" s="126" t="e">
        <f t="shared" si="24"/>
        <v>#REF!</v>
      </c>
      <c r="BC26" s="69"/>
    </row>
    <row r="27" spans="1:55" x14ac:dyDescent="0.25">
      <c r="A27" s="228"/>
      <c r="B27" s="103" t="s">
        <v>220</v>
      </c>
      <c r="C27" s="103" t="s">
        <v>221</v>
      </c>
      <c r="D27" s="123" t="s">
        <v>180</v>
      </c>
      <c r="E27" s="105" t="s">
        <v>196</v>
      </c>
      <c r="F27" s="124">
        <v>1</v>
      </c>
      <c r="G27" s="106">
        <v>5</v>
      </c>
      <c r="H27" s="103"/>
      <c r="I27" s="105">
        <v>3</v>
      </c>
      <c r="J27" s="107"/>
      <c r="K27" s="124" t="e">
        <f>INDEX($B$55:$B$61,#REF!)</f>
        <v>#REF!</v>
      </c>
      <c r="L27" s="124" t="e">
        <f>INDEX($B$45:$B$48,#REF!)</f>
        <v>#REF!</v>
      </c>
      <c r="M27" s="110" t="e">
        <f>IF(K27="Off","Off",IF(K27="VL",1,IF(K27="L",2,IF(K27="M",3,IF(K27="H",4,IF(K27="VH",5,"???"))))))</f>
        <v>#REF!</v>
      </c>
      <c r="N27" s="125" t="e">
        <f t="shared" si="0"/>
        <v>#REF!</v>
      </c>
      <c r="O27" s="125" t="e">
        <f t="shared" si="1"/>
        <v>#REF!</v>
      </c>
      <c r="P27" s="111" t="e">
        <f t="shared" si="2"/>
        <v>#REF!</v>
      </c>
      <c r="Q27" s="126" t="e">
        <f t="shared" si="3"/>
        <v>#REF!</v>
      </c>
      <c r="R27" s="126" t="e">
        <f t="shared" si="4"/>
        <v>#REF!</v>
      </c>
      <c r="S27" s="68"/>
      <c r="T27" s="124" t="e">
        <f>INDEX($B$55:$B$61,#REF!)</f>
        <v>#REF!</v>
      </c>
      <c r="U27" s="124" t="e">
        <f>INDEX($B$45:$B$48,#REF!)</f>
        <v>#REF!</v>
      </c>
      <c r="V27" s="110" t="e">
        <f>IF(T27="Off","Off",IF(T27="VL",1,IF(T27="L",2,IF(T27="M",3,IF(T27="H",4,IF(T27="VH",5,"???"))))))</f>
        <v>#REF!</v>
      </c>
      <c r="W27" s="125" t="e">
        <f t="shared" si="5"/>
        <v>#REF!</v>
      </c>
      <c r="X27" s="125" t="e">
        <f t="shared" si="6"/>
        <v>#REF!</v>
      </c>
      <c r="Y27" s="111" t="e">
        <f t="shared" si="7"/>
        <v>#REF!</v>
      </c>
      <c r="Z27" s="126" t="e">
        <f t="shared" si="8"/>
        <v>#REF!</v>
      </c>
      <c r="AA27" s="126" t="e">
        <f t="shared" si="9"/>
        <v>#REF!</v>
      </c>
      <c r="AB27" s="68"/>
      <c r="AC27" s="124" t="e">
        <f>INDEX($B$55:$B$61,#REF!)</f>
        <v>#REF!</v>
      </c>
      <c r="AD27" s="124" t="e">
        <f>INDEX($B$45:$B$48,#REF!)</f>
        <v>#REF!</v>
      </c>
      <c r="AE27" s="110" t="e">
        <f>IF(AC27="Off","Off",IF(AC27="VL",1,IF(AC27="L",2,IF(AC27="M",3,IF(AC27="H",4,IF(AC27="VH",5,"???"))))))</f>
        <v>#REF!</v>
      </c>
      <c r="AF27" s="125" t="e">
        <f t="shared" si="10"/>
        <v>#REF!</v>
      </c>
      <c r="AG27" s="125" t="e">
        <f t="shared" si="11"/>
        <v>#REF!</v>
      </c>
      <c r="AH27" s="111" t="e">
        <f t="shared" si="12"/>
        <v>#REF!</v>
      </c>
      <c r="AI27" s="126" t="e">
        <f t="shared" si="13"/>
        <v>#REF!</v>
      </c>
      <c r="AJ27" s="126" t="e">
        <f t="shared" si="14"/>
        <v>#REF!</v>
      </c>
      <c r="AK27" s="69"/>
      <c r="AL27" s="124" t="e">
        <f>INDEX($B$55:$B$61,#REF!)</f>
        <v>#REF!</v>
      </c>
      <c r="AM27" s="124" t="e">
        <f>INDEX($B$45:$B$48,#REF!)</f>
        <v>#REF!</v>
      </c>
      <c r="AN27" s="110" t="e">
        <f>IF(AL27="Off","Off",IF(AL27="VL",1,IF(AL27="L",2,IF(AL27="M",3,IF(AL27="H",4,IF(AL27="VH",5,"???"))))))</f>
        <v>#REF!</v>
      </c>
      <c r="AO27" s="125" t="e">
        <f t="shared" si="15"/>
        <v>#REF!</v>
      </c>
      <c r="AP27" s="125" t="e">
        <f t="shared" si="16"/>
        <v>#REF!</v>
      </c>
      <c r="AQ27" s="111" t="e">
        <f t="shared" si="17"/>
        <v>#REF!</v>
      </c>
      <c r="AR27" s="126" t="e">
        <f t="shared" si="18"/>
        <v>#REF!</v>
      </c>
      <c r="AS27" s="126" t="e">
        <f t="shared" si="19"/>
        <v>#REF!</v>
      </c>
      <c r="AT27" s="69"/>
      <c r="AU27" s="124" t="e">
        <f>INDEX($B$55:$B$61,#REF!)</f>
        <v>#REF!</v>
      </c>
      <c r="AV27" s="124" t="e">
        <f>INDEX($B$45:$B$48,#REF!)</f>
        <v>#REF!</v>
      </c>
      <c r="AW27" s="110" t="e">
        <f>IF(AU27="Off","Off",IF(AU27="VL",1,IF(AU27="L",2,IF(AU27="M",3,IF(AU27="H",4,IF(AU27="VH",5,"???"))))))</f>
        <v>#REF!</v>
      </c>
      <c r="AX27" s="125" t="e">
        <f t="shared" si="20"/>
        <v>#REF!</v>
      </c>
      <c r="AY27" s="125" t="e">
        <f t="shared" si="21"/>
        <v>#REF!</v>
      </c>
      <c r="AZ27" s="111" t="e">
        <f t="shared" si="22"/>
        <v>#REF!</v>
      </c>
      <c r="BA27" s="126" t="e">
        <f t="shared" si="23"/>
        <v>#REF!</v>
      </c>
      <c r="BB27" s="126" t="e">
        <f t="shared" si="24"/>
        <v>#REF!</v>
      </c>
      <c r="BC27" s="69"/>
    </row>
    <row r="28" spans="1:55" x14ac:dyDescent="0.25">
      <c r="A28" s="229"/>
      <c r="B28" s="112" t="s">
        <v>222</v>
      </c>
      <c r="C28" s="112" t="s">
        <v>223</v>
      </c>
      <c r="D28" s="127" t="s">
        <v>180</v>
      </c>
      <c r="E28" s="114" t="s">
        <v>196</v>
      </c>
      <c r="F28" s="128">
        <v>1</v>
      </c>
      <c r="G28" s="115">
        <v>5</v>
      </c>
      <c r="H28" s="112" t="s">
        <v>202</v>
      </c>
      <c r="I28" s="114">
        <v>3</v>
      </c>
      <c r="J28" s="116"/>
      <c r="K28" s="128" t="e">
        <f>INDEX($B$75:$B$81,#REF!)</f>
        <v>#REF!</v>
      </c>
      <c r="L28" s="128" t="e">
        <f>INDEX($B$45:$B$48,#REF!)</f>
        <v>#REF!</v>
      </c>
      <c r="M28" s="119" t="e">
        <f>IF(K28="Off","Off",IF(K28="NA","n/a",IF(K28="VL",1,IF(K28="L",2,IF(K28="M",3,IF(K28="H",4,IF(K28="VH",5,"???")))))))</f>
        <v>#REF!</v>
      </c>
      <c r="N28" s="129" t="e">
        <f t="shared" si="0"/>
        <v>#REF!</v>
      </c>
      <c r="O28" s="129" t="e">
        <f t="shared" si="1"/>
        <v>#REF!</v>
      </c>
      <c r="P28" s="120" t="e">
        <f t="shared" si="2"/>
        <v>#REF!</v>
      </c>
      <c r="Q28" s="130" t="e">
        <f t="shared" si="3"/>
        <v>#REF!</v>
      </c>
      <c r="R28" s="130" t="e">
        <f t="shared" si="4"/>
        <v>#REF!</v>
      </c>
      <c r="S28" s="75"/>
      <c r="T28" s="128" t="e">
        <f>INDEX($B$75:$B$81,#REF!)</f>
        <v>#REF!</v>
      </c>
      <c r="U28" s="128" t="e">
        <f>INDEX($B$45:$B$48,#REF!)</f>
        <v>#REF!</v>
      </c>
      <c r="V28" s="119" t="e">
        <f>IF(T28="Off","Off",IF(T28="NA","n/a",IF(T28="VL",1,IF(T28="L",2,IF(T28="M",3,IF(T28="H",4,IF(T28="VH",5,"???")))))))</f>
        <v>#REF!</v>
      </c>
      <c r="W28" s="129" t="e">
        <f t="shared" si="5"/>
        <v>#REF!</v>
      </c>
      <c r="X28" s="129" t="e">
        <f t="shared" si="6"/>
        <v>#REF!</v>
      </c>
      <c r="Y28" s="120" t="e">
        <f t="shared" si="7"/>
        <v>#REF!</v>
      </c>
      <c r="Z28" s="130" t="e">
        <f t="shared" si="8"/>
        <v>#REF!</v>
      </c>
      <c r="AA28" s="130" t="e">
        <f t="shared" si="9"/>
        <v>#REF!</v>
      </c>
      <c r="AB28" s="75"/>
      <c r="AC28" s="128" t="e">
        <f>INDEX($B$75:$B$81,#REF!)</f>
        <v>#REF!</v>
      </c>
      <c r="AD28" s="128" t="e">
        <f>INDEX($B$45:$B$48,#REF!)</f>
        <v>#REF!</v>
      </c>
      <c r="AE28" s="119" t="e">
        <f>IF(AC28="Off","Off",IF(AC28="NA","n/a",IF(AC28="VL",1,IF(AC28="L",2,IF(AC28="M",3,IF(AC28="H",4,IF(AC28="VH",5,"???")))))))</f>
        <v>#REF!</v>
      </c>
      <c r="AF28" s="129" t="e">
        <f t="shared" si="10"/>
        <v>#REF!</v>
      </c>
      <c r="AG28" s="129" t="e">
        <f t="shared" si="11"/>
        <v>#REF!</v>
      </c>
      <c r="AH28" s="120" t="e">
        <f t="shared" si="12"/>
        <v>#REF!</v>
      </c>
      <c r="AI28" s="130" t="e">
        <f t="shared" si="13"/>
        <v>#REF!</v>
      </c>
      <c r="AJ28" s="130" t="e">
        <f t="shared" si="14"/>
        <v>#REF!</v>
      </c>
      <c r="AK28" s="69"/>
      <c r="AL28" s="128" t="e">
        <f>INDEX($B$75:$B$81,#REF!)</f>
        <v>#REF!</v>
      </c>
      <c r="AM28" s="128" t="e">
        <f>INDEX($B$45:$B$48,#REF!)</f>
        <v>#REF!</v>
      </c>
      <c r="AN28" s="119" t="e">
        <f>IF(AL28="Off","Off",IF(AL28="NA","n/a",IF(AL28="VL",1,IF(AL28="L",2,IF(AL28="M",3,IF(AL28="H",4,IF(AL28="VH",5,"???")))))))</f>
        <v>#REF!</v>
      </c>
      <c r="AO28" s="129" t="e">
        <f t="shared" si="15"/>
        <v>#REF!</v>
      </c>
      <c r="AP28" s="129" t="e">
        <f t="shared" si="16"/>
        <v>#REF!</v>
      </c>
      <c r="AQ28" s="120" t="e">
        <f t="shared" si="17"/>
        <v>#REF!</v>
      </c>
      <c r="AR28" s="130" t="e">
        <f t="shared" si="18"/>
        <v>#REF!</v>
      </c>
      <c r="AS28" s="130" t="e">
        <f t="shared" si="19"/>
        <v>#REF!</v>
      </c>
      <c r="AT28" s="69"/>
      <c r="AU28" s="128" t="e">
        <f>INDEX($B$75:$B$81,#REF!)</f>
        <v>#REF!</v>
      </c>
      <c r="AV28" s="128" t="e">
        <f>INDEX($B$45:$B$48,#REF!)</f>
        <v>#REF!</v>
      </c>
      <c r="AW28" s="119" t="e">
        <f>IF(AU28="Off","Off",IF(AU28="NA","n/a",IF(AU28="VL",1,IF(AU28="L",2,IF(AU28="M",3,IF(AU28="H",4,IF(AU28="VH",5,"???")))))))</f>
        <v>#REF!</v>
      </c>
      <c r="AX28" s="129" t="e">
        <f t="shared" si="20"/>
        <v>#REF!</v>
      </c>
      <c r="AY28" s="129" t="e">
        <f t="shared" si="21"/>
        <v>#REF!</v>
      </c>
      <c r="AZ28" s="120" t="e">
        <f t="shared" si="22"/>
        <v>#REF!</v>
      </c>
      <c r="BA28" s="130" t="e">
        <f t="shared" si="23"/>
        <v>#REF!</v>
      </c>
      <c r="BB28" s="130" t="e">
        <f t="shared" si="24"/>
        <v>#REF!</v>
      </c>
      <c r="BC28" s="69"/>
    </row>
    <row r="29" spans="1:55" x14ac:dyDescent="0.25">
      <c r="A29" s="224" t="s">
        <v>224</v>
      </c>
      <c r="B29" s="85" t="s">
        <v>225</v>
      </c>
      <c r="C29" s="85" t="s">
        <v>226</v>
      </c>
      <c r="D29" s="86" t="s">
        <v>180</v>
      </c>
      <c r="E29" s="87" t="s">
        <v>196</v>
      </c>
      <c r="F29" s="94">
        <v>1</v>
      </c>
      <c r="G29" s="88">
        <v>5</v>
      </c>
      <c r="H29" s="85" t="s">
        <v>202</v>
      </c>
      <c r="I29" s="87">
        <v>3</v>
      </c>
      <c r="J29" s="107"/>
      <c r="K29" s="94" t="e">
        <f>INDEX($B$75:$B$81,#REF!)</f>
        <v>#REF!</v>
      </c>
      <c r="L29" s="94" t="e">
        <f>INDEX($B$45:$B$48,#REF!)</f>
        <v>#REF!</v>
      </c>
      <c r="M29" s="91" t="e">
        <f>IF(K29="Off","Off",IF(K29="NA","n/a",IF(K29="VL",1,IF(K29="L",2,IF(K29="M",3,IF(K29="H",4,IF(K29="VH",5,"???")))))))</f>
        <v>#REF!</v>
      </c>
      <c r="N29" s="131" t="e">
        <f t="shared" si="0"/>
        <v>#REF!</v>
      </c>
      <c r="O29" s="131" t="e">
        <f t="shared" si="1"/>
        <v>#REF!</v>
      </c>
      <c r="P29" s="92" t="e">
        <f t="shared" si="2"/>
        <v>#REF!</v>
      </c>
      <c r="Q29" s="132" t="e">
        <f t="shared" si="3"/>
        <v>#REF!</v>
      </c>
      <c r="R29" s="132" t="e">
        <f t="shared" si="4"/>
        <v>#REF!</v>
      </c>
      <c r="S29" s="68"/>
      <c r="T29" s="94" t="e">
        <f>INDEX($B$75:$B$81,#REF!)</f>
        <v>#REF!</v>
      </c>
      <c r="U29" s="94" t="e">
        <f>INDEX($B$45:$B$48,#REF!)</f>
        <v>#REF!</v>
      </c>
      <c r="V29" s="91" t="e">
        <f>IF(T29="Off","Off",IF(T29="NA","n/a",IF(T29="VL",1,IF(T29="L",2,IF(T29="M",3,IF(T29="H",4,IF(T29="VH",5,"???")))))))</f>
        <v>#REF!</v>
      </c>
      <c r="W29" s="131" t="e">
        <f t="shared" si="5"/>
        <v>#REF!</v>
      </c>
      <c r="X29" s="131" t="e">
        <f t="shared" si="6"/>
        <v>#REF!</v>
      </c>
      <c r="Y29" s="92" t="e">
        <f t="shared" si="7"/>
        <v>#REF!</v>
      </c>
      <c r="Z29" s="132" t="e">
        <f t="shared" si="8"/>
        <v>#REF!</v>
      </c>
      <c r="AA29" s="132" t="e">
        <f t="shared" si="9"/>
        <v>#REF!</v>
      </c>
      <c r="AB29" s="68"/>
      <c r="AC29" s="94" t="e">
        <f>INDEX($B$75:$B$81,#REF!)</f>
        <v>#REF!</v>
      </c>
      <c r="AD29" s="94" t="e">
        <f>INDEX($B$45:$B$48,#REF!)</f>
        <v>#REF!</v>
      </c>
      <c r="AE29" s="91" t="e">
        <f>IF(AC29="Off","Off",IF(AC29="NA","n/a",IF(AC29="VL",1,IF(AC29="L",2,IF(AC29="M",3,IF(AC29="H",4,IF(AC29="VH",5,"???")))))))</f>
        <v>#REF!</v>
      </c>
      <c r="AF29" s="131" t="e">
        <f t="shared" si="10"/>
        <v>#REF!</v>
      </c>
      <c r="AG29" s="131" t="e">
        <f t="shared" si="11"/>
        <v>#REF!</v>
      </c>
      <c r="AH29" s="92" t="e">
        <f t="shared" si="12"/>
        <v>#REF!</v>
      </c>
      <c r="AI29" s="132" t="e">
        <f t="shared" si="13"/>
        <v>#REF!</v>
      </c>
      <c r="AJ29" s="132" t="e">
        <f t="shared" si="14"/>
        <v>#REF!</v>
      </c>
      <c r="AK29" s="69"/>
      <c r="AL29" s="94" t="e">
        <f>INDEX($B$75:$B$81,#REF!)</f>
        <v>#REF!</v>
      </c>
      <c r="AM29" s="94" t="e">
        <f>INDEX($B$45:$B$48,#REF!)</f>
        <v>#REF!</v>
      </c>
      <c r="AN29" s="91" t="e">
        <f>IF(AL29="Off","Off",IF(AL29="NA","n/a",IF(AL29="VL",1,IF(AL29="L",2,IF(AL29="M",3,IF(AL29="H",4,IF(AL29="VH",5,"???")))))))</f>
        <v>#REF!</v>
      </c>
      <c r="AO29" s="131" t="e">
        <f t="shared" si="15"/>
        <v>#REF!</v>
      </c>
      <c r="AP29" s="131" t="e">
        <f t="shared" si="16"/>
        <v>#REF!</v>
      </c>
      <c r="AQ29" s="92" t="e">
        <f t="shared" si="17"/>
        <v>#REF!</v>
      </c>
      <c r="AR29" s="132" t="e">
        <f t="shared" si="18"/>
        <v>#REF!</v>
      </c>
      <c r="AS29" s="132" t="e">
        <f t="shared" si="19"/>
        <v>#REF!</v>
      </c>
      <c r="AT29" s="69"/>
      <c r="AU29" s="94" t="e">
        <f>INDEX($B$75:$B$81,#REF!)</f>
        <v>#REF!</v>
      </c>
      <c r="AV29" s="94" t="e">
        <f>INDEX($B$45:$B$48,#REF!)</f>
        <v>#REF!</v>
      </c>
      <c r="AW29" s="91" t="e">
        <f>IF(AU29="Off","Off",IF(AU29="NA","n/a",IF(AU29="VL",1,IF(AU29="L",2,IF(AU29="M",3,IF(AU29="H",4,IF(AU29="VH",5,"???")))))))</f>
        <v>#REF!</v>
      </c>
      <c r="AX29" s="131" t="e">
        <f t="shared" si="20"/>
        <v>#REF!</v>
      </c>
      <c r="AY29" s="131" t="e">
        <f t="shared" si="21"/>
        <v>#REF!</v>
      </c>
      <c r="AZ29" s="92" t="e">
        <f t="shared" si="22"/>
        <v>#REF!</v>
      </c>
      <c r="BA29" s="132" t="e">
        <f t="shared" si="23"/>
        <v>#REF!</v>
      </c>
      <c r="BB29" s="132" t="e">
        <f t="shared" si="24"/>
        <v>#REF!</v>
      </c>
      <c r="BC29" s="69"/>
    </row>
    <row r="30" spans="1:55" x14ac:dyDescent="0.25">
      <c r="A30" s="225"/>
      <c r="B30" s="85" t="s">
        <v>227</v>
      </c>
      <c r="C30" s="85" t="s">
        <v>228</v>
      </c>
      <c r="D30" s="86" t="s">
        <v>180</v>
      </c>
      <c r="E30" s="87" t="s">
        <v>196</v>
      </c>
      <c r="F30" s="94">
        <v>1</v>
      </c>
      <c r="G30" s="88">
        <v>5</v>
      </c>
      <c r="H30" s="85"/>
      <c r="I30" s="87">
        <v>3</v>
      </c>
      <c r="J30" s="107"/>
      <c r="K30" s="94" t="e">
        <f>INDEX($B$55:$B$61,#REF!)</f>
        <v>#REF!</v>
      </c>
      <c r="L30" s="94" t="e">
        <f>INDEX($B$45:$B$48,#REF!)</f>
        <v>#REF!</v>
      </c>
      <c r="M30" s="91" t="e">
        <f>IF(K30="Off","Off",IF(K30="VL",1,IF(K30="L",2,IF(K30="M",3,IF(K30="H",4,IF(K30="VH",5,"???"))))))</f>
        <v>#REF!</v>
      </c>
      <c r="N30" s="131" t="e">
        <f t="shared" si="0"/>
        <v>#REF!</v>
      </c>
      <c r="O30" s="131" t="e">
        <f t="shared" si="1"/>
        <v>#REF!</v>
      </c>
      <c r="P30" s="92" t="e">
        <f t="shared" si="2"/>
        <v>#REF!</v>
      </c>
      <c r="Q30" s="132" t="e">
        <f t="shared" si="3"/>
        <v>#REF!</v>
      </c>
      <c r="R30" s="132" t="e">
        <f t="shared" si="4"/>
        <v>#REF!</v>
      </c>
      <c r="S30" s="68"/>
      <c r="T30" s="94" t="e">
        <f>INDEX($B$55:$B$61,#REF!)</f>
        <v>#REF!</v>
      </c>
      <c r="U30" s="94" t="e">
        <f>INDEX($B$45:$B$48,#REF!)</f>
        <v>#REF!</v>
      </c>
      <c r="V30" s="91" t="e">
        <f>IF(T30="Off","Off",IF(T30="VL",1,IF(T30="L",2,IF(T30="M",3,IF(T30="H",4,IF(T30="VH",5,"???"))))))</f>
        <v>#REF!</v>
      </c>
      <c r="W30" s="131" t="e">
        <f t="shared" si="5"/>
        <v>#REF!</v>
      </c>
      <c r="X30" s="131" t="e">
        <f t="shared" si="6"/>
        <v>#REF!</v>
      </c>
      <c r="Y30" s="92" t="e">
        <f t="shared" si="7"/>
        <v>#REF!</v>
      </c>
      <c r="Z30" s="132" t="e">
        <f t="shared" si="8"/>
        <v>#REF!</v>
      </c>
      <c r="AA30" s="132" t="e">
        <f t="shared" si="9"/>
        <v>#REF!</v>
      </c>
      <c r="AB30" s="68"/>
      <c r="AC30" s="94" t="e">
        <f>INDEX($B$55:$B$61,#REF!)</f>
        <v>#REF!</v>
      </c>
      <c r="AD30" s="94" t="e">
        <f>INDEX($B$45:$B$48,#REF!)</f>
        <v>#REF!</v>
      </c>
      <c r="AE30" s="91" t="e">
        <f>IF(AC30="Off","Off",IF(AC30="VL",1,IF(AC30="L",2,IF(AC30="M",3,IF(AC30="H",4,IF(AC30="VH",5,"???"))))))</f>
        <v>#REF!</v>
      </c>
      <c r="AF30" s="131" t="e">
        <f t="shared" si="10"/>
        <v>#REF!</v>
      </c>
      <c r="AG30" s="131" t="e">
        <f t="shared" si="11"/>
        <v>#REF!</v>
      </c>
      <c r="AH30" s="92" t="e">
        <f t="shared" si="12"/>
        <v>#REF!</v>
      </c>
      <c r="AI30" s="132" t="e">
        <f t="shared" si="13"/>
        <v>#REF!</v>
      </c>
      <c r="AJ30" s="132" t="e">
        <f t="shared" si="14"/>
        <v>#REF!</v>
      </c>
      <c r="AK30" s="69"/>
      <c r="AL30" s="94" t="e">
        <f>INDEX($B$55:$B$61,#REF!)</f>
        <v>#REF!</v>
      </c>
      <c r="AM30" s="94" t="e">
        <f>INDEX($B$45:$B$48,#REF!)</f>
        <v>#REF!</v>
      </c>
      <c r="AN30" s="91" t="e">
        <f>IF(AL30="Off","Off",IF(AL30="VL",1,IF(AL30="L",2,IF(AL30="M",3,IF(AL30="H",4,IF(AL30="VH",5,"???"))))))</f>
        <v>#REF!</v>
      </c>
      <c r="AO30" s="131" t="e">
        <f t="shared" si="15"/>
        <v>#REF!</v>
      </c>
      <c r="AP30" s="131" t="e">
        <f t="shared" si="16"/>
        <v>#REF!</v>
      </c>
      <c r="AQ30" s="92" t="e">
        <f t="shared" si="17"/>
        <v>#REF!</v>
      </c>
      <c r="AR30" s="132" t="e">
        <f t="shared" si="18"/>
        <v>#REF!</v>
      </c>
      <c r="AS30" s="132" t="e">
        <f t="shared" si="19"/>
        <v>#REF!</v>
      </c>
      <c r="AT30" s="69"/>
      <c r="AU30" s="94" t="e">
        <f>INDEX($B$55:$B$61,#REF!)</f>
        <v>#REF!</v>
      </c>
      <c r="AV30" s="94" t="e">
        <f>INDEX($B$45:$B$48,#REF!)</f>
        <v>#REF!</v>
      </c>
      <c r="AW30" s="91" t="e">
        <f>IF(AU30="Off","Off",IF(AU30="VL",1,IF(AU30="L",2,IF(AU30="M",3,IF(AU30="H",4,IF(AU30="VH",5,"???"))))))</f>
        <v>#REF!</v>
      </c>
      <c r="AX30" s="131" t="e">
        <f t="shared" si="20"/>
        <v>#REF!</v>
      </c>
      <c r="AY30" s="131" t="e">
        <f t="shared" si="21"/>
        <v>#REF!</v>
      </c>
      <c r="AZ30" s="92" t="e">
        <f t="shared" si="22"/>
        <v>#REF!</v>
      </c>
      <c r="BA30" s="132" t="e">
        <f t="shared" si="23"/>
        <v>#REF!</v>
      </c>
      <c r="BB30" s="132" t="e">
        <f t="shared" si="24"/>
        <v>#REF!</v>
      </c>
      <c r="BC30" s="69"/>
    </row>
    <row r="31" spans="1:55" x14ac:dyDescent="0.25">
      <c r="A31" s="226"/>
      <c r="B31" s="95" t="s">
        <v>229</v>
      </c>
      <c r="C31" s="95" t="s">
        <v>230</v>
      </c>
      <c r="D31" s="96" t="s">
        <v>180</v>
      </c>
      <c r="E31" s="97" t="s">
        <v>196</v>
      </c>
      <c r="F31" s="135">
        <v>1</v>
      </c>
      <c r="G31" s="98">
        <v>5</v>
      </c>
      <c r="H31" s="95" t="s">
        <v>202</v>
      </c>
      <c r="I31" s="97">
        <v>3</v>
      </c>
      <c r="J31" s="116"/>
      <c r="K31" s="135" t="e">
        <f>INDEX($B$75:$B$81,#REF!)</f>
        <v>#REF!</v>
      </c>
      <c r="L31" s="135" t="e">
        <f>INDEX($B$45:$B$48,#REF!)</f>
        <v>#REF!</v>
      </c>
      <c r="M31" s="101" t="e">
        <f>IF(K31="Off","Off",IF(K31="NA","n/a",IF(K31="VL",1,IF(K31="L",2,IF(K31="M",3,IF(K31="H",4,IF(K31="VH",5,"???")))))))</f>
        <v>#REF!</v>
      </c>
      <c r="N31" s="136" t="e">
        <f t="shared" si="0"/>
        <v>#REF!</v>
      </c>
      <c r="O31" s="136" t="e">
        <f t="shared" si="1"/>
        <v>#REF!</v>
      </c>
      <c r="P31" s="102" t="e">
        <f t="shared" si="2"/>
        <v>#REF!</v>
      </c>
      <c r="Q31" s="137" t="e">
        <f t="shared" si="3"/>
        <v>#REF!</v>
      </c>
      <c r="R31" s="137" t="e">
        <f t="shared" si="4"/>
        <v>#REF!</v>
      </c>
      <c r="S31" s="75"/>
      <c r="T31" s="135" t="e">
        <f>INDEX($B$75:$B$81,#REF!)</f>
        <v>#REF!</v>
      </c>
      <c r="U31" s="135" t="e">
        <f>INDEX($B$45:$B$48,#REF!)</f>
        <v>#REF!</v>
      </c>
      <c r="V31" s="101" t="e">
        <f>IF(T31="Off","Off",IF(T31="NA","n/a",IF(T31="VL",1,IF(T31="L",2,IF(T31="M",3,IF(T31="H",4,IF(T31="VH",5,"???")))))))</f>
        <v>#REF!</v>
      </c>
      <c r="W31" s="136" t="e">
        <f t="shared" si="5"/>
        <v>#REF!</v>
      </c>
      <c r="X31" s="136" t="e">
        <f t="shared" si="6"/>
        <v>#REF!</v>
      </c>
      <c r="Y31" s="102" t="e">
        <f t="shared" si="7"/>
        <v>#REF!</v>
      </c>
      <c r="Z31" s="137" t="e">
        <f t="shared" si="8"/>
        <v>#REF!</v>
      </c>
      <c r="AA31" s="137" t="e">
        <f t="shared" si="9"/>
        <v>#REF!</v>
      </c>
      <c r="AB31" s="75"/>
      <c r="AC31" s="135" t="e">
        <f>INDEX($B$75:$B$81,#REF!)</f>
        <v>#REF!</v>
      </c>
      <c r="AD31" s="135" t="e">
        <f>INDEX($B$45:$B$48,#REF!)</f>
        <v>#REF!</v>
      </c>
      <c r="AE31" s="101" t="e">
        <f>IF(AC31="Off","Off",IF(AC31="NA","n/a",IF(AC31="VL",1,IF(AC31="L",2,IF(AC31="M",3,IF(AC31="H",4,IF(AC31="VH",5,"???")))))))</f>
        <v>#REF!</v>
      </c>
      <c r="AF31" s="136" t="e">
        <f t="shared" si="10"/>
        <v>#REF!</v>
      </c>
      <c r="AG31" s="136" t="e">
        <f t="shared" si="11"/>
        <v>#REF!</v>
      </c>
      <c r="AH31" s="102" t="e">
        <f t="shared" si="12"/>
        <v>#REF!</v>
      </c>
      <c r="AI31" s="137" t="e">
        <f t="shared" si="13"/>
        <v>#REF!</v>
      </c>
      <c r="AJ31" s="137" t="e">
        <f t="shared" si="14"/>
        <v>#REF!</v>
      </c>
      <c r="AK31" s="69"/>
      <c r="AL31" s="135" t="e">
        <f>INDEX($B$75:$B$81,#REF!)</f>
        <v>#REF!</v>
      </c>
      <c r="AM31" s="135" t="e">
        <f>INDEX($B$45:$B$48,#REF!)</f>
        <v>#REF!</v>
      </c>
      <c r="AN31" s="101" t="e">
        <f>IF(AL31="Off","Off",IF(AL31="NA","n/a",IF(AL31="VL",1,IF(AL31="L",2,IF(AL31="M",3,IF(AL31="H",4,IF(AL31="VH",5,"???")))))))</f>
        <v>#REF!</v>
      </c>
      <c r="AO31" s="136" t="e">
        <f t="shared" si="15"/>
        <v>#REF!</v>
      </c>
      <c r="AP31" s="136" t="e">
        <f t="shared" si="16"/>
        <v>#REF!</v>
      </c>
      <c r="AQ31" s="102" t="e">
        <f t="shared" si="17"/>
        <v>#REF!</v>
      </c>
      <c r="AR31" s="137" t="e">
        <f t="shared" si="18"/>
        <v>#REF!</v>
      </c>
      <c r="AS31" s="137" t="e">
        <f t="shared" si="19"/>
        <v>#REF!</v>
      </c>
      <c r="AT31" s="69"/>
      <c r="AU31" s="135" t="e">
        <f>INDEX($B$75:$B$81,#REF!)</f>
        <v>#REF!</v>
      </c>
      <c r="AV31" s="135" t="e">
        <f>INDEX($B$45:$B$48,#REF!)</f>
        <v>#REF!</v>
      </c>
      <c r="AW31" s="101" t="e">
        <f>IF(AU31="Off","Off",IF(AU31="NA","n/a",IF(AU31="VL",1,IF(AU31="L",2,IF(AU31="M",3,IF(AU31="H",4,IF(AU31="VH",5,"???")))))))</f>
        <v>#REF!</v>
      </c>
      <c r="AX31" s="136" t="e">
        <f t="shared" si="20"/>
        <v>#REF!</v>
      </c>
      <c r="AY31" s="136" t="e">
        <f t="shared" si="21"/>
        <v>#REF!</v>
      </c>
      <c r="AZ31" s="102" t="e">
        <f t="shared" si="22"/>
        <v>#REF!</v>
      </c>
      <c r="BA31" s="137" t="e">
        <f t="shared" si="23"/>
        <v>#REF!</v>
      </c>
      <c r="BB31" s="137" t="e">
        <f t="shared" si="24"/>
        <v>#REF!</v>
      </c>
      <c r="BC31" s="69"/>
    </row>
    <row r="32" spans="1:55" x14ac:dyDescent="0.25">
      <c r="A32" s="227" t="s">
        <v>231</v>
      </c>
      <c r="B32" s="139" t="s">
        <v>232</v>
      </c>
      <c r="C32" s="139" t="s">
        <v>233</v>
      </c>
      <c r="D32" s="140" t="s">
        <v>180</v>
      </c>
      <c r="E32" s="141" t="s">
        <v>196</v>
      </c>
      <c r="F32" s="142">
        <v>1</v>
      </c>
      <c r="G32" s="143">
        <v>5</v>
      </c>
      <c r="H32" s="139" t="s">
        <v>202</v>
      </c>
      <c r="I32" s="141">
        <v>3</v>
      </c>
      <c r="J32" s="144"/>
      <c r="K32" s="142" t="e">
        <f>INDEX($B$75:$B$81,#REF!)</f>
        <v>#REF!</v>
      </c>
      <c r="L32" s="142" t="e">
        <f>INDEX($B$45:$B$48,#REF!)</f>
        <v>#REF!</v>
      </c>
      <c r="M32" s="145" t="e">
        <f>IF(K32="Off","Off",IF(K32="NA","n/a",IF(K32="VL",1,IF(K32="L",2,IF(K32="M",3,IF(K32="H",4,IF(K32="VH",5,"???")))))))</f>
        <v>#REF!</v>
      </c>
      <c r="N32" s="146" t="e">
        <f t="shared" si="0"/>
        <v>#REF!</v>
      </c>
      <c r="O32" s="146" t="e">
        <f t="shared" si="1"/>
        <v>#REF!</v>
      </c>
      <c r="P32" s="147" t="e">
        <f t="shared" si="2"/>
        <v>#REF!</v>
      </c>
      <c r="Q32" s="148" t="e">
        <f t="shared" si="3"/>
        <v>#REF!</v>
      </c>
      <c r="R32" s="148" t="e">
        <f t="shared" si="4"/>
        <v>#REF!</v>
      </c>
      <c r="S32" s="149"/>
      <c r="T32" s="142" t="e">
        <f>INDEX($B$75:$B$81,#REF!)</f>
        <v>#REF!</v>
      </c>
      <c r="U32" s="142" t="e">
        <f>INDEX($B$45:$B$48,#REF!)</f>
        <v>#REF!</v>
      </c>
      <c r="V32" s="145" t="e">
        <f>IF(T32="Off","Off",IF(T32="NA","n/a",IF(T32="VL",1,IF(T32="L",2,IF(T32="M",3,IF(T32="H",4,IF(T32="VH",5,"???")))))))</f>
        <v>#REF!</v>
      </c>
      <c r="W32" s="146" t="e">
        <f t="shared" si="5"/>
        <v>#REF!</v>
      </c>
      <c r="X32" s="146" t="e">
        <f t="shared" si="6"/>
        <v>#REF!</v>
      </c>
      <c r="Y32" s="147" t="e">
        <f t="shared" si="7"/>
        <v>#REF!</v>
      </c>
      <c r="Z32" s="148" t="e">
        <f t="shared" si="8"/>
        <v>#REF!</v>
      </c>
      <c r="AA32" s="148" t="e">
        <f t="shared" si="9"/>
        <v>#REF!</v>
      </c>
      <c r="AB32" s="149"/>
      <c r="AC32" s="142" t="e">
        <f>INDEX($B$75:$B$81,#REF!)</f>
        <v>#REF!</v>
      </c>
      <c r="AD32" s="142" t="e">
        <f>INDEX($B$45:$B$48,#REF!)</f>
        <v>#REF!</v>
      </c>
      <c r="AE32" s="145" t="e">
        <f>IF(AC32="Off","Off",IF(AC32="NA","n/a",IF(AC32="VL",1,IF(AC32="L",2,IF(AC32="M",3,IF(AC32="H",4,IF(AC32="VH",5,"???")))))))</f>
        <v>#REF!</v>
      </c>
      <c r="AF32" s="146" t="e">
        <f t="shared" si="10"/>
        <v>#REF!</v>
      </c>
      <c r="AG32" s="146" t="e">
        <f t="shared" si="11"/>
        <v>#REF!</v>
      </c>
      <c r="AH32" s="147" t="e">
        <f t="shared" si="12"/>
        <v>#REF!</v>
      </c>
      <c r="AI32" s="148" t="e">
        <f t="shared" si="13"/>
        <v>#REF!</v>
      </c>
      <c r="AJ32" s="148" t="e">
        <f t="shared" si="14"/>
        <v>#REF!</v>
      </c>
      <c r="AK32" s="69"/>
      <c r="AL32" s="142" t="e">
        <f>INDEX($B$75:$B$81,#REF!)</f>
        <v>#REF!</v>
      </c>
      <c r="AM32" s="142" t="e">
        <f>INDEX($B$45:$B$48,#REF!)</f>
        <v>#REF!</v>
      </c>
      <c r="AN32" s="145" t="e">
        <f>IF(AL32="Off","Off",IF(AL32="NA","n/a",IF(AL32="VL",1,IF(AL32="L",2,IF(AL32="M",3,IF(AL32="H",4,IF(AL32="VH",5,"???")))))))</f>
        <v>#REF!</v>
      </c>
      <c r="AO32" s="146" t="e">
        <f t="shared" si="15"/>
        <v>#REF!</v>
      </c>
      <c r="AP32" s="146" t="e">
        <f t="shared" si="16"/>
        <v>#REF!</v>
      </c>
      <c r="AQ32" s="147" t="e">
        <f t="shared" si="17"/>
        <v>#REF!</v>
      </c>
      <c r="AR32" s="148" t="e">
        <f t="shared" si="18"/>
        <v>#REF!</v>
      </c>
      <c r="AS32" s="148" t="e">
        <f t="shared" si="19"/>
        <v>#REF!</v>
      </c>
      <c r="AT32" s="69"/>
      <c r="AU32" s="142" t="e">
        <f>INDEX($B$75:$B$81,#REF!)</f>
        <v>#REF!</v>
      </c>
      <c r="AV32" s="142" t="e">
        <f>INDEX($B$45:$B$48,#REF!)</f>
        <v>#REF!</v>
      </c>
      <c r="AW32" s="145" t="e">
        <f>IF(AU32="Off","Off",IF(AU32="NA","n/a",IF(AU32="VL",1,IF(AU32="L",2,IF(AU32="M",3,IF(AU32="H",4,IF(AU32="VH",5,"???")))))))</f>
        <v>#REF!</v>
      </c>
      <c r="AX32" s="146" t="e">
        <f t="shared" si="20"/>
        <v>#REF!</v>
      </c>
      <c r="AY32" s="146" t="e">
        <f t="shared" si="21"/>
        <v>#REF!</v>
      </c>
      <c r="AZ32" s="147" t="e">
        <f t="shared" si="22"/>
        <v>#REF!</v>
      </c>
      <c r="BA32" s="148" t="e">
        <f t="shared" si="23"/>
        <v>#REF!</v>
      </c>
      <c r="BB32" s="148" t="e">
        <f t="shared" si="24"/>
        <v>#REF!</v>
      </c>
      <c r="BC32" s="69"/>
    </row>
    <row r="33" spans="1:55" x14ac:dyDescent="0.25">
      <c r="A33" s="228"/>
      <c r="B33" s="103" t="s">
        <v>234</v>
      </c>
      <c r="C33" s="103" t="s">
        <v>235</v>
      </c>
      <c r="D33" s="123" t="s">
        <v>180</v>
      </c>
      <c r="E33" s="105" t="s">
        <v>196</v>
      </c>
      <c r="F33" s="124">
        <v>1</v>
      </c>
      <c r="G33" s="106">
        <v>5</v>
      </c>
      <c r="H33" s="103"/>
      <c r="I33" s="105">
        <v>3</v>
      </c>
      <c r="J33" s="107"/>
      <c r="K33" s="124" t="e">
        <f>INDEX($B$55:$B$61,#REF!)</f>
        <v>#REF!</v>
      </c>
      <c r="L33" s="124" t="e">
        <f>INDEX($B$45:$B$48,#REF!)</f>
        <v>#REF!</v>
      </c>
      <c r="M33" s="110" t="e">
        <f>IF(K33="Off","Off",IF(K33="VL",1,IF(K33="L",2,IF(K33="M",3,IF(K33="H",4,IF(K33="VH",5,"???"))))))</f>
        <v>#REF!</v>
      </c>
      <c r="N33" s="125" t="e">
        <f t="shared" si="0"/>
        <v>#REF!</v>
      </c>
      <c r="O33" s="125" t="e">
        <f t="shared" si="1"/>
        <v>#REF!</v>
      </c>
      <c r="P33" s="111" t="e">
        <f t="shared" si="2"/>
        <v>#REF!</v>
      </c>
      <c r="Q33" s="126" t="e">
        <f t="shared" si="3"/>
        <v>#REF!</v>
      </c>
      <c r="R33" s="126" t="e">
        <f t="shared" si="4"/>
        <v>#REF!</v>
      </c>
      <c r="S33" s="68"/>
      <c r="T33" s="124" t="e">
        <f>INDEX($B$55:$B$61,#REF!)</f>
        <v>#REF!</v>
      </c>
      <c r="U33" s="124" t="e">
        <f>INDEX($B$45:$B$48,#REF!)</f>
        <v>#REF!</v>
      </c>
      <c r="V33" s="110" t="e">
        <f>IF(T33="Off","Off",IF(T33="VL",1,IF(T33="L",2,IF(T33="M",3,IF(T33="H",4,IF(T33="VH",5,"???"))))))</f>
        <v>#REF!</v>
      </c>
      <c r="W33" s="125" t="e">
        <f t="shared" si="5"/>
        <v>#REF!</v>
      </c>
      <c r="X33" s="125" t="e">
        <f t="shared" si="6"/>
        <v>#REF!</v>
      </c>
      <c r="Y33" s="111" t="e">
        <f t="shared" si="7"/>
        <v>#REF!</v>
      </c>
      <c r="Z33" s="126" t="e">
        <f t="shared" si="8"/>
        <v>#REF!</v>
      </c>
      <c r="AA33" s="126" t="e">
        <f t="shared" si="9"/>
        <v>#REF!</v>
      </c>
      <c r="AB33" s="68"/>
      <c r="AC33" s="124" t="e">
        <f>INDEX($B$55:$B$61,#REF!)</f>
        <v>#REF!</v>
      </c>
      <c r="AD33" s="124" t="e">
        <f>INDEX($B$45:$B$48,#REF!)</f>
        <v>#REF!</v>
      </c>
      <c r="AE33" s="110" t="e">
        <f>IF(AC33="Off","Off",IF(AC33="VL",1,IF(AC33="L",2,IF(AC33="M",3,IF(AC33="H",4,IF(AC33="VH",5,"???"))))))</f>
        <v>#REF!</v>
      </c>
      <c r="AF33" s="125" t="e">
        <f t="shared" si="10"/>
        <v>#REF!</v>
      </c>
      <c r="AG33" s="125" t="e">
        <f t="shared" si="11"/>
        <v>#REF!</v>
      </c>
      <c r="AH33" s="111" t="e">
        <f t="shared" si="12"/>
        <v>#REF!</v>
      </c>
      <c r="AI33" s="126" t="e">
        <f t="shared" si="13"/>
        <v>#REF!</v>
      </c>
      <c r="AJ33" s="126" t="e">
        <f t="shared" si="14"/>
        <v>#REF!</v>
      </c>
      <c r="AK33" s="69"/>
      <c r="AL33" s="124" t="e">
        <f>INDEX($B$55:$B$61,#REF!)</f>
        <v>#REF!</v>
      </c>
      <c r="AM33" s="124" t="e">
        <f>INDEX($B$45:$B$48,#REF!)</f>
        <v>#REF!</v>
      </c>
      <c r="AN33" s="110" t="e">
        <f>IF(AL33="Off","Off",IF(AL33="VL",1,IF(AL33="L",2,IF(AL33="M",3,IF(AL33="H",4,IF(AL33="VH",5,"???"))))))</f>
        <v>#REF!</v>
      </c>
      <c r="AO33" s="125" t="e">
        <f t="shared" si="15"/>
        <v>#REF!</v>
      </c>
      <c r="AP33" s="125" t="e">
        <f t="shared" si="16"/>
        <v>#REF!</v>
      </c>
      <c r="AQ33" s="111" t="e">
        <f t="shared" si="17"/>
        <v>#REF!</v>
      </c>
      <c r="AR33" s="126" t="e">
        <f t="shared" si="18"/>
        <v>#REF!</v>
      </c>
      <c r="AS33" s="126" t="e">
        <f t="shared" si="19"/>
        <v>#REF!</v>
      </c>
      <c r="AT33" s="69"/>
      <c r="AU33" s="124" t="e">
        <f>INDEX($B$55:$B$61,#REF!)</f>
        <v>#REF!</v>
      </c>
      <c r="AV33" s="124" t="e">
        <f>INDEX($B$45:$B$48,#REF!)</f>
        <v>#REF!</v>
      </c>
      <c r="AW33" s="110" t="e">
        <f>IF(AU33="Off","Off",IF(AU33="VL",1,IF(AU33="L",2,IF(AU33="M",3,IF(AU33="H",4,IF(AU33="VH",5,"???"))))))</f>
        <v>#REF!</v>
      </c>
      <c r="AX33" s="125" t="e">
        <f t="shared" si="20"/>
        <v>#REF!</v>
      </c>
      <c r="AY33" s="125" t="e">
        <f t="shared" si="21"/>
        <v>#REF!</v>
      </c>
      <c r="AZ33" s="111" t="e">
        <f t="shared" si="22"/>
        <v>#REF!</v>
      </c>
      <c r="BA33" s="126" t="e">
        <f t="shared" si="23"/>
        <v>#REF!</v>
      </c>
      <c r="BB33" s="126" t="e">
        <f t="shared" si="24"/>
        <v>#REF!</v>
      </c>
      <c r="BC33" s="69"/>
    </row>
    <row r="34" spans="1:55" x14ac:dyDescent="0.25">
      <c r="A34" s="229"/>
      <c r="B34" s="112" t="s">
        <v>236</v>
      </c>
      <c r="C34" s="112" t="s">
        <v>237</v>
      </c>
      <c r="D34" s="127" t="s">
        <v>180</v>
      </c>
      <c r="E34" s="114" t="s">
        <v>196</v>
      </c>
      <c r="F34" s="128">
        <v>1</v>
      </c>
      <c r="G34" s="115">
        <v>5</v>
      </c>
      <c r="H34" s="112" t="s">
        <v>202</v>
      </c>
      <c r="I34" s="114">
        <v>3</v>
      </c>
      <c r="J34" s="116"/>
      <c r="K34" s="128" t="e">
        <f>INDEX($B$75:$B$81,#REF!)</f>
        <v>#REF!</v>
      </c>
      <c r="L34" s="128" t="e">
        <f>INDEX($B$45:$B$48,#REF!)</f>
        <v>#REF!</v>
      </c>
      <c r="M34" s="119" t="e">
        <f>IF(K34="Off","Off",IF(K34="NA","n/a",IF(K34="VL",1,IF(K34="L",2,IF(K34="M",3,IF(K34="H",4,IF(K34="VH",5,"???")))))))</f>
        <v>#REF!</v>
      </c>
      <c r="N34" s="129" t="e">
        <f t="shared" si="0"/>
        <v>#REF!</v>
      </c>
      <c r="O34" s="129" t="e">
        <f t="shared" si="1"/>
        <v>#REF!</v>
      </c>
      <c r="P34" s="120" t="e">
        <f t="shared" si="2"/>
        <v>#REF!</v>
      </c>
      <c r="Q34" s="130" t="e">
        <f t="shared" si="3"/>
        <v>#REF!</v>
      </c>
      <c r="R34" s="130" t="e">
        <f t="shared" si="4"/>
        <v>#REF!</v>
      </c>
      <c r="S34" s="75"/>
      <c r="T34" s="128" t="e">
        <f>INDEX($B$75:$B$81,#REF!)</f>
        <v>#REF!</v>
      </c>
      <c r="U34" s="128" t="e">
        <f>INDEX($B$45:$B$48,#REF!)</f>
        <v>#REF!</v>
      </c>
      <c r="V34" s="119" t="e">
        <f>IF(T34="Off","Off",IF(T34="NA","n/a",IF(T34="VL",1,IF(T34="L",2,IF(T34="M",3,IF(T34="H",4,IF(T34="VH",5,"???")))))))</f>
        <v>#REF!</v>
      </c>
      <c r="W34" s="129" t="e">
        <f t="shared" si="5"/>
        <v>#REF!</v>
      </c>
      <c r="X34" s="129" t="e">
        <f t="shared" si="6"/>
        <v>#REF!</v>
      </c>
      <c r="Y34" s="120" t="e">
        <f t="shared" si="7"/>
        <v>#REF!</v>
      </c>
      <c r="Z34" s="130" t="e">
        <f t="shared" si="8"/>
        <v>#REF!</v>
      </c>
      <c r="AA34" s="130" t="e">
        <f t="shared" si="9"/>
        <v>#REF!</v>
      </c>
      <c r="AB34" s="75"/>
      <c r="AC34" s="128" t="e">
        <f>INDEX($B$75:$B$81,#REF!)</f>
        <v>#REF!</v>
      </c>
      <c r="AD34" s="128" t="e">
        <f>INDEX($B$45:$B$48,#REF!)</f>
        <v>#REF!</v>
      </c>
      <c r="AE34" s="119" t="e">
        <f>IF(AC34="Off","Off",IF(AC34="NA","n/a",IF(AC34="VL",1,IF(AC34="L",2,IF(AC34="M",3,IF(AC34="H",4,IF(AC34="VH",5,"???")))))))</f>
        <v>#REF!</v>
      </c>
      <c r="AF34" s="129" t="e">
        <f t="shared" si="10"/>
        <v>#REF!</v>
      </c>
      <c r="AG34" s="129" t="e">
        <f t="shared" si="11"/>
        <v>#REF!</v>
      </c>
      <c r="AH34" s="120" t="e">
        <f t="shared" si="12"/>
        <v>#REF!</v>
      </c>
      <c r="AI34" s="130" t="e">
        <f t="shared" si="13"/>
        <v>#REF!</v>
      </c>
      <c r="AJ34" s="130" t="e">
        <f t="shared" si="14"/>
        <v>#REF!</v>
      </c>
      <c r="AK34" s="69"/>
      <c r="AL34" s="128" t="e">
        <f>INDEX($B$75:$B$81,#REF!)</f>
        <v>#REF!</v>
      </c>
      <c r="AM34" s="128" t="e">
        <f>INDEX($B$45:$B$48,#REF!)</f>
        <v>#REF!</v>
      </c>
      <c r="AN34" s="119" t="e">
        <f>IF(AL34="Off","Off",IF(AL34="NA","n/a",IF(AL34="VL",1,IF(AL34="L",2,IF(AL34="M",3,IF(AL34="H",4,IF(AL34="VH",5,"???")))))))</f>
        <v>#REF!</v>
      </c>
      <c r="AO34" s="129" t="e">
        <f t="shared" si="15"/>
        <v>#REF!</v>
      </c>
      <c r="AP34" s="129" t="e">
        <f t="shared" si="16"/>
        <v>#REF!</v>
      </c>
      <c r="AQ34" s="120" t="e">
        <f t="shared" si="17"/>
        <v>#REF!</v>
      </c>
      <c r="AR34" s="130" t="e">
        <f t="shared" si="18"/>
        <v>#REF!</v>
      </c>
      <c r="AS34" s="130" t="e">
        <f t="shared" si="19"/>
        <v>#REF!</v>
      </c>
      <c r="AT34" s="69"/>
      <c r="AU34" s="128" t="e">
        <f>INDEX($B$75:$B$81,#REF!)</f>
        <v>#REF!</v>
      </c>
      <c r="AV34" s="128" t="e">
        <f>INDEX($B$45:$B$48,#REF!)</f>
        <v>#REF!</v>
      </c>
      <c r="AW34" s="119" t="e">
        <f>IF(AU34="Off","Off",IF(AU34="NA","n/a",IF(AU34="VL",1,IF(AU34="L",2,IF(AU34="M",3,IF(AU34="H",4,IF(AU34="VH",5,"???")))))))</f>
        <v>#REF!</v>
      </c>
      <c r="AX34" s="129" t="e">
        <f t="shared" si="20"/>
        <v>#REF!</v>
      </c>
      <c r="AY34" s="129" t="e">
        <f t="shared" si="21"/>
        <v>#REF!</v>
      </c>
      <c r="AZ34" s="120" t="e">
        <f t="shared" si="22"/>
        <v>#REF!</v>
      </c>
      <c r="BA34" s="130" t="e">
        <f t="shared" si="23"/>
        <v>#REF!</v>
      </c>
      <c r="BB34" s="130" t="e">
        <f t="shared" si="24"/>
        <v>#REF!</v>
      </c>
      <c r="BC34" s="69"/>
    </row>
    <row r="35" spans="1:55" x14ac:dyDescent="0.25">
      <c r="A35" s="150" t="s">
        <v>238</v>
      </c>
      <c r="B35" s="151" t="s">
        <v>239</v>
      </c>
      <c r="C35" s="151" t="s">
        <v>240</v>
      </c>
      <c r="D35" s="152" t="s">
        <v>180</v>
      </c>
      <c r="E35" s="153" t="s">
        <v>196</v>
      </c>
      <c r="F35" s="154">
        <v>1</v>
      </c>
      <c r="G35" s="155">
        <v>5</v>
      </c>
      <c r="H35" s="151"/>
      <c r="I35" s="153">
        <v>3</v>
      </c>
      <c r="J35" s="156"/>
      <c r="K35" s="154" t="e">
        <f>INDEX($B$55:$B$61,#REF!)</f>
        <v>#REF!</v>
      </c>
      <c r="L35" s="154" t="e">
        <f>INDEX($B$45:$B$48,#REF!)</f>
        <v>#REF!</v>
      </c>
      <c r="M35" s="157" t="e">
        <f>IF(K35="Off","Off",IF(K35="VL",1,IF(K35="L",2,IF(K35="M",3,IF(K35="H",4,IF(K35="VH",5,"???"))))))</f>
        <v>#REF!</v>
      </c>
      <c r="N35" s="158" t="e">
        <f t="shared" si="0"/>
        <v>#REF!</v>
      </c>
      <c r="O35" s="158" t="e">
        <f t="shared" si="1"/>
        <v>#REF!</v>
      </c>
      <c r="P35" s="159" t="e">
        <f t="shared" si="2"/>
        <v>#REF!</v>
      </c>
      <c r="Q35" s="160" t="e">
        <f t="shared" si="3"/>
        <v>#REF!</v>
      </c>
      <c r="R35" s="160" t="e">
        <f t="shared" si="4"/>
        <v>#REF!</v>
      </c>
      <c r="S35" s="161"/>
      <c r="T35" s="154" t="e">
        <f>INDEX($B$55:$B$61,#REF!)</f>
        <v>#REF!</v>
      </c>
      <c r="U35" s="154" t="e">
        <f>INDEX($B$45:$B$48,#REF!)</f>
        <v>#REF!</v>
      </c>
      <c r="V35" s="157" t="e">
        <f>IF(T35="Off","Off",IF(T35="VL",1,IF(T35="L",2,IF(T35="M",3,IF(T35="H",4,IF(T35="VH",5,"???"))))))</f>
        <v>#REF!</v>
      </c>
      <c r="W35" s="158" t="e">
        <f t="shared" si="5"/>
        <v>#REF!</v>
      </c>
      <c r="X35" s="158" t="e">
        <f t="shared" si="6"/>
        <v>#REF!</v>
      </c>
      <c r="Y35" s="159" t="e">
        <f t="shared" si="7"/>
        <v>#REF!</v>
      </c>
      <c r="Z35" s="160" t="e">
        <f t="shared" si="8"/>
        <v>#REF!</v>
      </c>
      <c r="AA35" s="160" t="e">
        <f t="shared" si="9"/>
        <v>#REF!</v>
      </c>
      <c r="AB35" s="161"/>
      <c r="AC35" s="154" t="e">
        <f>INDEX($B$55:$B$61,#REF!)</f>
        <v>#REF!</v>
      </c>
      <c r="AD35" s="154" t="e">
        <f>INDEX($B$45:$B$48,#REF!)</f>
        <v>#REF!</v>
      </c>
      <c r="AE35" s="157" t="e">
        <f>IF(AC35="Off","Off",IF(AC35="VL",1,IF(AC35="L",2,IF(AC35="M",3,IF(AC35="H",4,IF(AC35="VH",5,"???"))))))</f>
        <v>#REF!</v>
      </c>
      <c r="AF35" s="158" t="e">
        <f t="shared" si="10"/>
        <v>#REF!</v>
      </c>
      <c r="AG35" s="158" t="e">
        <f t="shared" si="11"/>
        <v>#REF!</v>
      </c>
      <c r="AH35" s="159" t="e">
        <f t="shared" si="12"/>
        <v>#REF!</v>
      </c>
      <c r="AI35" s="160" t="e">
        <f t="shared" si="13"/>
        <v>#REF!</v>
      </c>
      <c r="AJ35" s="160" t="e">
        <f t="shared" si="14"/>
        <v>#REF!</v>
      </c>
      <c r="AK35" s="69"/>
      <c r="AL35" s="154" t="e">
        <f>INDEX($B$55:$B$61,#REF!)</f>
        <v>#REF!</v>
      </c>
      <c r="AM35" s="154" t="e">
        <f>INDEX($B$45:$B$48,#REF!)</f>
        <v>#REF!</v>
      </c>
      <c r="AN35" s="157" t="e">
        <f>IF(AL35="Off","Off",IF(AL35="VL",1,IF(AL35="L",2,IF(AL35="M",3,IF(AL35="H",4,IF(AL35="VH",5,"???"))))))</f>
        <v>#REF!</v>
      </c>
      <c r="AO35" s="158" t="e">
        <f t="shared" si="15"/>
        <v>#REF!</v>
      </c>
      <c r="AP35" s="158" t="e">
        <f t="shared" si="16"/>
        <v>#REF!</v>
      </c>
      <c r="AQ35" s="159" t="e">
        <f t="shared" si="17"/>
        <v>#REF!</v>
      </c>
      <c r="AR35" s="160" t="e">
        <f t="shared" si="18"/>
        <v>#REF!</v>
      </c>
      <c r="AS35" s="160" t="e">
        <f t="shared" si="19"/>
        <v>#REF!</v>
      </c>
      <c r="AT35" s="69"/>
      <c r="AU35" s="154" t="e">
        <f>INDEX($B$55:$B$61,#REF!)</f>
        <v>#REF!</v>
      </c>
      <c r="AV35" s="154" t="e">
        <f>INDEX($B$45:$B$48,#REF!)</f>
        <v>#REF!</v>
      </c>
      <c r="AW35" s="157" t="e">
        <f>IF(AU35="Off","Off",IF(AU35="VL",1,IF(AU35="L",2,IF(AU35="M",3,IF(AU35="H",4,IF(AU35="VH",5,"???"))))))</f>
        <v>#REF!</v>
      </c>
      <c r="AX35" s="158" t="e">
        <f t="shared" si="20"/>
        <v>#REF!</v>
      </c>
      <c r="AY35" s="158" t="e">
        <f t="shared" si="21"/>
        <v>#REF!</v>
      </c>
      <c r="AZ35" s="159" t="e">
        <f t="shared" si="22"/>
        <v>#REF!</v>
      </c>
      <c r="BA35" s="160" t="e">
        <f t="shared" si="23"/>
        <v>#REF!</v>
      </c>
      <c r="BB35" s="160" t="e">
        <f t="shared" si="24"/>
        <v>#REF!</v>
      </c>
      <c r="BC35" s="69"/>
    </row>
    <row r="36" spans="1:55" x14ac:dyDescent="0.25">
      <c r="A36" s="1"/>
      <c r="B36" s="162"/>
      <c r="C36" s="162"/>
      <c r="D36" s="1"/>
      <c r="E36" s="163"/>
      <c r="F36" s="162"/>
      <c r="G36" s="163"/>
      <c r="H36" s="164"/>
      <c r="I36" s="165"/>
      <c r="J36" s="32"/>
      <c r="K36" s="165"/>
      <c r="L36" s="166"/>
      <c r="M36" s="165"/>
      <c r="N36" s="165"/>
      <c r="O36" s="165"/>
      <c r="P36" s="163"/>
      <c r="Q36" s="163"/>
      <c r="R36" s="165"/>
      <c r="S36" s="165"/>
    </row>
    <row r="37" spans="1:55" s="167" customFormat="1" ht="15.75" thickBot="1" x14ac:dyDescent="0.3">
      <c r="B37" s="168"/>
      <c r="C37" s="168"/>
      <c r="E37" s="169"/>
      <c r="F37" s="168"/>
      <c r="G37" s="169"/>
      <c r="H37" s="170"/>
      <c r="I37" s="171"/>
      <c r="J37" s="169"/>
      <c r="K37" s="171"/>
      <c r="L37" s="172"/>
      <c r="M37" s="171"/>
      <c r="N37" s="171"/>
      <c r="O37" s="171"/>
      <c r="P37" s="169"/>
      <c r="Q37" s="169"/>
      <c r="R37" s="171"/>
      <c r="S37" s="171"/>
    </row>
    <row r="38" spans="1:55" ht="15.75" thickTop="1" x14ac:dyDescent="0.25">
      <c r="A38" s="1"/>
      <c r="B38" s="162"/>
      <c r="C38" s="162"/>
      <c r="D38" s="1"/>
      <c r="E38" s="163"/>
      <c r="F38" s="162"/>
      <c r="G38" s="163"/>
      <c r="H38" s="164"/>
      <c r="I38" s="165"/>
      <c r="J38" s="32"/>
      <c r="K38" s="165"/>
      <c r="L38" s="166"/>
      <c r="M38" s="165"/>
      <c r="N38" s="165"/>
      <c r="O38" s="165"/>
      <c r="P38" s="163"/>
      <c r="Q38" s="163"/>
      <c r="R38" s="165"/>
      <c r="S38" s="165"/>
    </row>
    <row r="39" spans="1:55" x14ac:dyDescent="0.25">
      <c r="A39" s="173" t="s">
        <v>241</v>
      </c>
      <c r="B39" s="162"/>
      <c r="C39" s="162"/>
      <c r="D39" s="1"/>
      <c r="E39" s="163"/>
      <c r="F39" s="162"/>
      <c r="G39" s="163"/>
      <c r="H39" s="164"/>
      <c r="I39" s="165"/>
      <c r="J39" s="32"/>
      <c r="K39" s="165"/>
      <c r="L39" s="166"/>
      <c r="M39" s="165"/>
      <c r="N39" s="165"/>
      <c r="O39" s="165"/>
      <c r="P39" s="163"/>
      <c r="Q39" s="163"/>
      <c r="R39" s="165"/>
      <c r="S39" s="165"/>
    </row>
    <row r="40" spans="1:55" x14ac:dyDescent="0.25">
      <c r="A40" s="174" t="s">
        <v>242</v>
      </c>
      <c r="B40" s="162"/>
      <c r="C40" s="162"/>
      <c r="D40" s="1"/>
      <c r="E40" s="163"/>
      <c r="F40" s="162"/>
      <c r="G40" s="163"/>
      <c r="H40" s="164"/>
      <c r="I40" s="165"/>
      <c r="J40" s="32"/>
      <c r="K40" s="165"/>
      <c r="L40" s="166"/>
      <c r="M40" s="165"/>
      <c r="N40" s="165"/>
      <c r="O40" s="165"/>
      <c r="P40" s="163"/>
      <c r="Q40" s="163"/>
      <c r="R40" s="165"/>
      <c r="S40" s="165"/>
    </row>
    <row r="41" spans="1:55" x14ac:dyDescent="0.25">
      <c r="A41" s="174" t="s">
        <v>243</v>
      </c>
      <c r="B41" s="162"/>
      <c r="C41" s="162"/>
      <c r="D41" s="1"/>
      <c r="E41" s="163"/>
      <c r="F41" s="162"/>
      <c r="G41" s="163"/>
      <c r="H41" s="164"/>
      <c r="I41" s="165"/>
      <c r="J41" s="32"/>
      <c r="K41" s="165"/>
      <c r="L41" s="166"/>
      <c r="M41" s="165"/>
      <c r="N41" s="165"/>
      <c r="O41" s="165"/>
      <c r="P41" s="163"/>
      <c r="Q41" s="163"/>
      <c r="R41" s="165"/>
      <c r="S41" s="165"/>
    </row>
    <row r="42" spans="1:55" x14ac:dyDescent="0.25">
      <c r="A42" s="174" t="s">
        <v>244</v>
      </c>
      <c r="B42" s="162"/>
      <c r="C42" s="162"/>
      <c r="D42" s="1"/>
      <c r="E42" s="163"/>
      <c r="F42" s="162"/>
      <c r="G42" s="163"/>
      <c r="H42" s="164"/>
      <c r="I42" s="165"/>
      <c r="J42" s="32"/>
      <c r="K42" s="165"/>
      <c r="L42" s="166"/>
      <c r="M42" s="165"/>
      <c r="N42" s="165"/>
      <c r="O42" s="165"/>
      <c r="P42" s="163"/>
      <c r="Q42" s="163"/>
      <c r="R42" s="165"/>
      <c r="S42" s="165"/>
    </row>
    <row r="43" spans="1:55" x14ac:dyDescent="0.25">
      <c r="A43" s="175" t="s">
        <v>245</v>
      </c>
      <c r="B43" s="162"/>
      <c r="C43" s="162"/>
      <c r="D43" s="1"/>
      <c r="E43" s="163"/>
      <c r="F43" s="162"/>
      <c r="G43" s="163"/>
      <c r="H43" s="164"/>
      <c r="I43" s="165"/>
      <c r="J43" s="32"/>
      <c r="K43" s="165"/>
      <c r="L43" s="166"/>
      <c r="M43" s="165"/>
      <c r="N43" s="165"/>
      <c r="O43" s="165"/>
      <c r="P43" s="163"/>
      <c r="Q43" s="163"/>
      <c r="R43" s="165"/>
      <c r="S43" s="165"/>
    </row>
    <row r="44" spans="1:55" x14ac:dyDescent="0.25">
      <c r="A44" s="1"/>
      <c r="B44" s="162"/>
      <c r="C44" s="162"/>
      <c r="D44" s="1"/>
      <c r="E44" s="163"/>
      <c r="F44" s="162"/>
      <c r="G44" s="163"/>
      <c r="H44" s="164"/>
      <c r="I44" s="165"/>
      <c r="J44" s="32"/>
      <c r="K44" s="165"/>
      <c r="L44" s="166"/>
      <c r="M44" s="165"/>
      <c r="N44" s="165"/>
      <c r="O44" s="165"/>
      <c r="P44" s="163"/>
      <c r="Q44" s="163"/>
      <c r="R44" s="165"/>
      <c r="S44" s="165"/>
    </row>
    <row r="45" spans="1:55" x14ac:dyDescent="0.25">
      <c r="A45" s="176" t="s">
        <v>241</v>
      </c>
      <c r="B45" s="177" t="s">
        <v>246</v>
      </c>
      <c r="C45" s="162"/>
      <c r="D45" s="1"/>
      <c r="E45" s="163"/>
      <c r="F45" s="162"/>
      <c r="G45" s="163"/>
      <c r="H45" s="164"/>
      <c r="I45" s="165"/>
      <c r="J45" s="32"/>
      <c r="K45" s="165"/>
      <c r="L45" s="166"/>
      <c r="M45" s="165"/>
      <c r="N45" s="165"/>
      <c r="O45" s="165"/>
      <c r="P45" s="163"/>
      <c r="Q45" s="163"/>
      <c r="R45" s="165"/>
      <c r="S45" s="165"/>
    </row>
    <row r="46" spans="1:55" x14ac:dyDescent="0.25">
      <c r="A46" s="174" t="s">
        <v>13</v>
      </c>
      <c r="B46" s="178" t="s">
        <v>247</v>
      </c>
      <c r="C46" s="162"/>
      <c r="D46" s="1"/>
      <c r="E46" s="163"/>
      <c r="F46" s="162"/>
      <c r="G46" s="163"/>
      <c r="H46" s="164"/>
      <c r="I46" s="165"/>
      <c r="J46" s="32"/>
      <c r="K46" s="165"/>
      <c r="L46" s="166"/>
      <c r="M46" s="165"/>
      <c r="N46" s="165"/>
      <c r="O46" s="165"/>
      <c r="P46" s="163"/>
      <c r="Q46" s="163"/>
      <c r="R46" s="165"/>
      <c r="S46" s="165"/>
    </row>
    <row r="47" spans="1:55" x14ac:dyDescent="0.25">
      <c r="A47" s="174" t="s">
        <v>16</v>
      </c>
      <c r="B47" s="178" t="s">
        <v>248</v>
      </c>
      <c r="C47" s="162"/>
      <c r="D47" s="1"/>
      <c r="E47" s="163"/>
      <c r="F47" s="162"/>
      <c r="G47" s="163"/>
      <c r="H47" s="164"/>
      <c r="I47" s="165"/>
      <c r="J47" s="32"/>
      <c r="K47" s="165"/>
      <c r="L47" s="166"/>
      <c r="M47" s="165"/>
      <c r="N47" s="165"/>
      <c r="O47" s="165"/>
      <c r="P47" s="163"/>
      <c r="Q47" s="163"/>
      <c r="R47" s="165"/>
      <c r="S47" s="165"/>
    </row>
    <row r="48" spans="1:55" x14ac:dyDescent="0.25">
      <c r="A48" s="175" t="s">
        <v>12</v>
      </c>
      <c r="B48" s="179" t="s">
        <v>249</v>
      </c>
      <c r="C48" s="162"/>
      <c r="D48" s="1"/>
      <c r="E48" s="163"/>
      <c r="F48" s="162"/>
      <c r="G48" s="163"/>
      <c r="H48" s="164"/>
      <c r="I48" s="165"/>
      <c r="J48" s="32"/>
      <c r="K48" s="165"/>
      <c r="L48" s="166"/>
      <c r="M48" s="165"/>
      <c r="N48" s="165"/>
      <c r="O48" s="165"/>
      <c r="P48" s="163"/>
      <c r="Q48" s="163"/>
      <c r="R48" s="165"/>
      <c r="S48" s="165"/>
    </row>
    <row r="49" spans="1:19" x14ac:dyDescent="0.25">
      <c r="A49" s="1"/>
      <c r="B49" s="180"/>
      <c r="C49" s="162"/>
      <c r="D49" s="1"/>
      <c r="E49" s="163"/>
      <c r="F49" s="162"/>
      <c r="G49" s="163"/>
      <c r="H49" s="164"/>
      <c r="I49" s="165"/>
      <c r="J49" s="32"/>
      <c r="K49" s="165"/>
      <c r="L49" s="166"/>
      <c r="M49" s="165"/>
      <c r="N49" s="165"/>
      <c r="O49" s="165"/>
      <c r="P49" s="163"/>
      <c r="Q49" s="163"/>
      <c r="R49" s="165"/>
      <c r="S49" s="165"/>
    </row>
    <row r="50" spans="1:19" x14ac:dyDescent="0.25">
      <c r="A50" s="173" t="s">
        <v>241</v>
      </c>
      <c r="B50" s="177" t="s">
        <v>246</v>
      </c>
      <c r="C50" s="162"/>
      <c r="D50" s="1"/>
      <c r="E50" s="163"/>
      <c r="F50" s="162"/>
      <c r="G50" s="163"/>
      <c r="H50" s="164"/>
      <c r="I50" s="165"/>
      <c r="J50" s="32"/>
      <c r="K50" s="165"/>
      <c r="L50" s="166"/>
      <c r="M50" s="165"/>
      <c r="N50" s="165"/>
      <c r="O50" s="165"/>
      <c r="P50" s="163"/>
      <c r="Q50" s="163"/>
      <c r="R50" s="165"/>
      <c r="S50" s="165"/>
    </row>
    <row r="51" spans="1:19" x14ac:dyDescent="0.25">
      <c r="A51" s="174" t="s">
        <v>250</v>
      </c>
      <c r="B51" s="178" t="s">
        <v>247</v>
      </c>
      <c r="C51" s="162"/>
      <c r="D51" s="1"/>
      <c r="E51" s="163"/>
      <c r="F51" s="162"/>
      <c r="G51" s="163"/>
      <c r="H51" s="164"/>
      <c r="I51" s="165"/>
      <c r="J51" s="32"/>
      <c r="K51" s="165"/>
      <c r="L51" s="166"/>
      <c r="M51" s="165"/>
      <c r="N51" s="165"/>
      <c r="O51" s="165"/>
      <c r="P51" s="163"/>
      <c r="Q51" s="163"/>
      <c r="R51" s="165"/>
      <c r="S51" s="165"/>
    </row>
    <row r="52" spans="1:19" x14ac:dyDescent="0.25">
      <c r="A52" s="174" t="s">
        <v>251</v>
      </c>
      <c r="B52" s="178" t="s">
        <v>248</v>
      </c>
      <c r="C52" s="162"/>
      <c r="D52" s="1"/>
      <c r="E52" s="163"/>
      <c r="F52" s="162"/>
      <c r="G52" s="163"/>
      <c r="H52" s="164"/>
      <c r="I52" s="165"/>
      <c r="J52" s="32"/>
      <c r="K52" s="165"/>
      <c r="L52" s="166"/>
      <c r="M52" s="165"/>
      <c r="N52" s="165"/>
      <c r="O52" s="165"/>
      <c r="P52" s="163"/>
      <c r="Q52" s="163"/>
      <c r="R52" s="165"/>
      <c r="S52" s="165"/>
    </row>
    <row r="53" spans="1:19" x14ac:dyDescent="0.25">
      <c r="A53" s="175" t="s">
        <v>252</v>
      </c>
      <c r="B53" s="179" t="s">
        <v>249</v>
      </c>
      <c r="C53" s="162"/>
      <c r="D53" s="1"/>
      <c r="E53" s="163"/>
      <c r="F53" s="162"/>
      <c r="G53" s="163"/>
      <c r="H53" s="164"/>
      <c r="I53" s="165"/>
      <c r="J53" s="32"/>
      <c r="K53" s="165"/>
      <c r="L53" s="166"/>
      <c r="M53" s="165"/>
      <c r="N53" s="165"/>
      <c r="O53" s="165"/>
      <c r="P53" s="163"/>
      <c r="Q53" s="163"/>
      <c r="R53" s="165"/>
      <c r="S53" s="165"/>
    </row>
    <row r="54" spans="1:19" x14ac:dyDescent="0.25">
      <c r="A54" s="1"/>
      <c r="B54" s="180"/>
      <c r="C54" s="162"/>
      <c r="D54" s="1"/>
      <c r="E54" s="163"/>
      <c r="F54" s="162"/>
      <c r="G54" s="163"/>
      <c r="H54" s="164"/>
      <c r="I54" s="165"/>
      <c r="J54" s="32"/>
      <c r="K54" s="165"/>
      <c r="L54" s="166"/>
      <c r="M54" s="165"/>
      <c r="N54" s="165"/>
      <c r="O54" s="165"/>
      <c r="P54" s="163"/>
      <c r="Q54" s="163"/>
      <c r="R54" s="165"/>
      <c r="S54" s="165"/>
    </row>
    <row r="55" spans="1:19" x14ac:dyDescent="0.25">
      <c r="A55" s="173" t="s">
        <v>241</v>
      </c>
      <c r="B55" s="177" t="s">
        <v>246</v>
      </c>
      <c r="C55" s="162"/>
      <c r="D55" s="1"/>
      <c r="E55" s="163"/>
      <c r="F55" s="162"/>
      <c r="G55" s="163"/>
      <c r="H55" s="164"/>
      <c r="I55" s="165"/>
      <c r="J55" s="32"/>
      <c r="K55" s="165"/>
      <c r="L55" s="166"/>
      <c r="M55" s="165"/>
      <c r="N55" s="165"/>
      <c r="O55" s="165"/>
      <c r="P55" s="163"/>
      <c r="Q55" s="163"/>
      <c r="R55" s="165"/>
      <c r="S55" s="165"/>
    </row>
    <row r="56" spans="1:19" x14ac:dyDescent="0.25">
      <c r="A56" s="174" t="s">
        <v>256</v>
      </c>
      <c r="B56" s="178" t="s">
        <v>257</v>
      </c>
      <c r="C56" s="162"/>
      <c r="D56" s="1"/>
      <c r="E56" s="163"/>
      <c r="F56" s="162"/>
      <c r="G56" s="163"/>
      <c r="H56" s="164"/>
      <c r="I56" s="165"/>
      <c r="J56" s="32"/>
      <c r="K56" s="165"/>
      <c r="L56" s="166"/>
      <c r="M56" s="165"/>
      <c r="N56" s="165"/>
      <c r="O56" s="165"/>
      <c r="P56" s="163"/>
      <c r="Q56" s="163"/>
      <c r="R56" s="165"/>
      <c r="S56" s="165"/>
    </row>
    <row r="57" spans="1:19" x14ac:dyDescent="0.25">
      <c r="A57" s="174" t="s">
        <v>253</v>
      </c>
      <c r="B57" s="178" t="s">
        <v>254</v>
      </c>
      <c r="C57" s="162"/>
      <c r="D57" s="1"/>
      <c r="E57" s="163"/>
      <c r="F57" s="162"/>
      <c r="G57" s="163"/>
      <c r="H57" s="164"/>
      <c r="I57" s="165"/>
      <c r="J57" s="32"/>
      <c r="K57" s="165"/>
      <c r="L57" s="166"/>
      <c r="M57" s="165"/>
      <c r="N57" s="165"/>
      <c r="O57" s="165"/>
      <c r="P57" s="163"/>
      <c r="Q57" s="163"/>
      <c r="R57" s="165"/>
      <c r="S57" s="165"/>
    </row>
    <row r="58" spans="1:19" x14ac:dyDescent="0.25">
      <c r="A58" s="174" t="s">
        <v>13</v>
      </c>
      <c r="B58" s="178" t="s">
        <v>247</v>
      </c>
      <c r="C58" s="162"/>
      <c r="D58" s="1"/>
      <c r="E58" s="163"/>
      <c r="F58" s="162"/>
      <c r="G58" s="163"/>
      <c r="H58" s="164"/>
      <c r="I58" s="165"/>
      <c r="J58" s="32"/>
      <c r="K58" s="165"/>
      <c r="L58" s="166"/>
      <c r="M58" s="165"/>
      <c r="N58" s="165"/>
      <c r="O58" s="165"/>
      <c r="P58" s="163"/>
      <c r="Q58" s="163"/>
      <c r="R58" s="165"/>
      <c r="S58" s="165"/>
    </row>
    <row r="59" spans="1:19" x14ac:dyDescent="0.25">
      <c r="A59" s="174" t="s">
        <v>16</v>
      </c>
      <c r="B59" s="178" t="s">
        <v>248</v>
      </c>
      <c r="C59" s="162"/>
      <c r="D59" s="1"/>
      <c r="E59" s="163"/>
      <c r="F59" s="162"/>
      <c r="G59" s="163"/>
      <c r="H59" s="164"/>
      <c r="I59" s="165"/>
      <c r="J59" s="32"/>
      <c r="K59" s="165"/>
      <c r="L59" s="166"/>
      <c r="M59" s="165"/>
      <c r="N59" s="165"/>
      <c r="O59" s="165"/>
      <c r="P59" s="163"/>
      <c r="Q59" s="163"/>
      <c r="R59" s="165"/>
      <c r="S59" s="165"/>
    </row>
    <row r="60" spans="1:19" x14ac:dyDescent="0.25">
      <c r="A60" s="174" t="s">
        <v>12</v>
      </c>
      <c r="B60" s="178" t="s">
        <v>249</v>
      </c>
      <c r="C60" s="162"/>
      <c r="D60" s="1"/>
      <c r="E60" s="163"/>
      <c r="F60" s="162"/>
      <c r="G60" s="163"/>
      <c r="H60" s="164"/>
      <c r="I60" s="165"/>
      <c r="J60" s="32"/>
      <c r="K60" s="165"/>
      <c r="L60" s="166"/>
      <c r="M60" s="165"/>
      <c r="N60" s="165"/>
      <c r="O60" s="165"/>
      <c r="P60" s="163"/>
      <c r="Q60" s="163"/>
      <c r="R60" s="165"/>
      <c r="S60" s="165"/>
    </row>
    <row r="61" spans="1:19" x14ac:dyDescent="0.25">
      <c r="A61" s="175" t="s">
        <v>17</v>
      </c>
      <c r="B61" s="179" t="s">
        <v>255</v>
      </c>
      <c r="C61" s="162"/>
      <c r="D61" s="1"/>
      <c r="E61" s="163"/>
      <c r="F61" s="162"/>
      <c r="G61" s="163"/>
      <c r="H61" s="164"/>
      <c r="I61" s="165"/>
      <c r="J61" s="32"/>
      <c r="K61" s="165"/>
      <c r="L61" s="166"/>
      <c r="M61" s="165"/>
      <c r="N61" s="165"/>
      <c r="O61" s="165"/>
      <c r="P61" s="163"/>
      <c r="Q61" s="163"/>
      <c r="R61" s="165"/>
      <c r="S61" s="165"/>
    </row>
    <row r="62" spans="1:19" x14ac:dyDescent="0.25">
      <c r="A62" s="173" t="s">
        <v>241</v>
      </c>
      <c r="B62" s="177" t="s">
        <v>246</v>
      </c>
      <c r="C62" s="162"/>
      <c r="D62" s="1"/>
      <c r="E62" s="163"/>
      <c r="F62" s="162"/>
      <c r="G62" s="163"/>
      <c r="H62" s="164"/>
      <c r="I62" s="165"/>
      <c r="J62" s="32"/>
      <c r="K62" s="165"/>
      <c r="L62" s="166"/>
      <c r="M62" s="165"/>
      <c r="N62" s="165"/>
      <c r="O62" s="165"/>
      <c r="P62" s="163"/>
      <c r="Q62" s="163"/>
      <c r="R62" s="165"/>
      <c r="S62" s="165"/>
    </row>
    <row r="63" spans="1:19" x14ac:dyDescent="0.25">
      <c r="A63" s="174" t="s">
        <v>256</v>
      </c>
      <c r="B63" s="178" t="s">
        <v>257</v>
      </c>
      <c r="C63" s="162"/>
      <c r="D63" s="1"/>
      <c r="E63" s="163"/>
      <c r="F63" s="162"/>
      <c r="G63" s="163"/>
      <c r="H63" s="164"/>
      <c r="I63" s="165"/>
      <c r="J63" s="32"/>
      <c r="K63" s="165"/>
      <c r="L63" s="166"/>
      <c r="M63" s="165"/>
      <c r="N63" s="165"/>
      <c r="O63" s="165"/>
      <c r="P63" s="163"/>
      <c r="Q63" s="163"/>
      <c r="R63" s="165"/>
      <c r="S63" s="165"/>
    </row>
    <row r="64" spans="1:19" x14ac:dyDescent="0.25">
      <c r="A64" s="174" t="s">
        <v>13</v>
      </c>
      <c r="B64" s="178" t="s">
        <v>247</v>
      </c>
      <c r="C64" s="162"/>
      <c r="D64" s="1"/>
      <c r="E64" s="163"/>
      <c r="F64" s="162"/>
      <c r="G64" s="163"/>
      <c r="H64" s="164"/>
      <c r="I64" s="165"/>
      <c r="J64" s="32"/>
      <c r="K64" s="165"/>
      <c r="L64" s="166"/>
      <c r="M64" s="165"/>
      <c r="N64" s="165"/>
      <c r="O64" s="165"/>
      <c r="P64" s="163"/>
      <c r="Q64" s="163"/>
      <c r="R64" s="165"/>
      <c r="S64" s="165"/>
    </row>
    <row r="65" spans="1:19" x14ac:dyDescent="0.25">
      <c r="A65" s="174" t="s">
        <v>16</v>
      </c>
      <c r="B65" s="178" t="s">
        <v>248</v>
      </c>
      <c r="C65" s="162"/>
      <c r="D65" s="1"/>
      <c r="E65" s="163"/>
      <c r="F65" s="162"/>
      <c r="G65" s="163"/>
      <c r="H65" s="164"/>
      <c r="I65" s="165"/>
      <c r="J65" s="32"/>
      <c r="K65" s="165"/>
      <c r="L65" s="166"/>
      <c r="M65" s="165"/>
      <c r="N65" s="165"/>
      <c r="O65" s="165"/>
      <c r="P65" s="163"/>
      <c r="Q65" s="163"/>
      <c r="R65" s="165"/>
      <c r="S65" s="165"/>
    </row>
    <row r="66" spans="1:19" x14ac:dyDescent="0.25">
      <c r="A66" s="175" t="s">
        <v>12</v>
      </c>
      <c r="B66" s="179" t="s">
        <v>249</v>
      </c>
      <c r="C66" s="162"/>
      <c r="D66" s="1"/>
      <c r="E66" s="163"/>
      <c r="F66" s="162"/>
      <c r="G66" s="163"/>
      <c r="H66" s="164"/>
      <c r="I66" s="165"/>
      <c r="J66" s="32"/>
      <c r="K66" s="165"/>
      <c r="L66" s="166"/>
      <c r="M66" s="165"/>
      <c r="N66" s="165"/>
      <c r="O66" s="165"/>
      <c r="P66" s="163"/>
      <c r="Q66" s="163"/>
      <c r="R66" s="165"/>
      <c r="S66" s="165"/>
    </row>
    <row r="67" spans="1:19" x14ac:dyDescent="0.25">
      <c r="A67" s="1"/>
      <c r="B67" s="180"/>
      <c r="C67" s="162"/>
      <c r="D67" s="1"/>
      <c r="E67" s="163"/>
      <c r="F67" s="162"/>
      <c r="G67" s="163"/>
      <c r="H67" s="164"/>
      <c r="I67" s="165"/>
      <c r="J67" s="32"/>
      <c r="K67" s="165"/>
      <c r="L67" s="166"/>
      <c r="M67" s="165"/>
      <c r="N67" s="165"/>
      <c r="O67" s="165"/>
      <c r="P67" s="163"/>
      <c r="Q67" s="163"/>
      <c r="R67" s="165"/>
      <c r="S67" s="165"/>
    </row>
    <row r="68" spans="1:19" x14ac:dyDescent="0.25">
      <c r="A68" s="173" t="s">
        <v>241</v>
      </c>
      <c r="B68" s="177" t="s">
        <v>246</v>
      </c>
      <c r="C68" s="162"/>
      <c r="D68" s="1"/>
      <c r="E68" s="163"/>
      <c r="F68" s="162"/>
      <c r="G68" s="163"/>
      <c r="H68" s="164"/>
      <c r="I68" s="165"/>
      <c r="J68" s="32"/>
      <c r="K68" s="165"/>
      <c r="L68" s="166"/>
      <c r="M68" s="165"/>
      <c r="N68" s="165"/>
      <c r="O68" s="165"/>
      <c r="P68" s="163"/>
      <c r="Q68" s="163"/>
      <c r="R68" s="165"/>
      <c r="S68" s="165"/>
    </row>
    <row r="69" spans="1:19" x14ac:dyDescent="0.25">
      <c r="A69" s="174" t="s">
        <v>258</v>
      </c>
      <c r="B69" s="178" t="s">
        <v>259</v>
      </c>
      <c r="C69" s="162"/>
      <c r="D69" s="1"/>
      <c r="E69" s="163"/>
      <c r="F69" s="162"/>
      <c r="G69" s="163"/>
      <c r="H69" s="164"/>
      <c r="I69" s="165"/>
      <c r="J69" s="32"/>
      <c r="K69" s="165"/>
      <c r="L69" s="166"/>
      <c r="M69" s="165"/>
      <c r="N69" s="165"/>
      <c r="O69" s="165"/>
      <c r="P69" s="163"/>
      <c r="Q69" s="163"/>
      <c r="R69" s="165"/>
      <c r="S69" s="165"/>
    </row>
    <row r="70" spans="1:19" x14ac:dyDescent="0.25">
      <c r="A70" s="174" t="s">
        <v>13</v>
      </c>
      <c r="B70" s="178" t="s">
        <v>247</v>
      </c>
      <c r="C70" s="162"/>
      <c r="D70" s="1"/>
      <c r="E70" s="163"/>
      <c r="F70" s="162"/>
      <c r="G70" s="163"/>
      <c r="H70" s="164"/>
      <c r="I70" s="165"/>
      <c r="J70" s="32"/>
      <c r="K70" s="165"/>
      <c r="L70" s="166"/>
      <c r="M70" s="165"/>
      <c r="N70" s="165"/>
      <c r="O70" s="165"/>
      <c r="P70" s="163"/>
      <c r="Q70" s="163"/>
      <c r="R70" s="165"/>
      <c r="S70" s="165"/>
    </row>
    <row r="71" spans="1:19" x14ac:dyDescent="0.25">
      <c r="A71" s="174" t="s">
        <v>16</v>
      </c>
      <c r="B71" s="178" t="s">
        <v>248</v>
      </c>
      <c r="C71" s="162"/>
      <c r="D71" s="1"/>
      <c r="E71" s="163"/>
      <c r="F71" s="162"/>
      <c r="G71" s="163"/>
      <c r="H71" s="164"/>
      <c r="I71" s="165"/>
      <c r="J71" s="32"/>
      <c r="K71" s="165"/>
      <c r="L71" s="166"/>
      <c r="M71" s="165"/>
      <c r="N71" s="165"/>
      <c r="O71" s="165"/>
      <c r="P71" s="163"/>
      <c r="Q71" s="163"/>
      <c r="R71" s="165"/>
      <c r="S71" s="165"/>
    </row>
    <row r="72" spans="1:19" x14ac:dyDescent="0.25">
      <c r="A72" s="174" t="s">
        <v>12</v>
      </c>
      <c r="B72" s="178" t="s">
        <v>249</v>
      </c>
      <c r="C72" s="162"/>
      <c r="D72" s="1"/>
      <c r="E72" s="163"/>
      <c r="F72" s="162"/>
      <c r="G72" s="163"/>
      <c r="H72" s="164"/>
      <c r="I72" s="165"/>
      <c r="J72" s="32"/>
      <c r="K72" s="165"/>
      <c r="L72" s="166"/>
      <c r="M72" s="165"/>
      <c r="N72" s="165"/>
      <c r="O72" s="165"/>
      <c r="P72" s="163"/>
      <c r="Q72" s="163"/>
      <c r="R72" s="165"/>
      <c r="S72" s="165"/>
    </row>
    <row r="73" spans="1:19" x14ac:dyDescent="0.25">
      <c r="A73" s="175" t="s">
        <v>17</v>
      </c>
      <c r="B73" s="179" t="s">
        <v>255</v>
      </c>
      <c r="C73" s="162"/>
      <c r="D73" s="1"/>
      <c r="E73" s="163"/>
      <c r="F73" s="162"/>
      <c r="G73" s="163"/>
      <c r="H73" s="164"/>
      <c r="I73" s="165"/>
      <c r="J73" s="32"/>
      <c r="K73" s="165"/>
      <c r="L73" s="166"/>
      <c r="M73" s="165"/>
      <c r="N73" s="165"/>
      <c r="O73" s="165"/>
      <c r="P73" s="163"/>
      <c r="Q73" s="163"/>
      <c r="R73" s="165"/>
      <c r="S73" s="165"/>
    </row>
    <row r="74" spans="1:19" x14ac:dyDescent="0.25">
      <c r="A74" s="1"/>
      <c r="B74" s="180"/>
      <c r="C74" s="162"/>
      <c r="D74" s="1"/>
      <c r="E74" s="163"/>
      <c r="F74" s="162"/>
      <c r="G74" s="163"/>
      <c r="H74" s="164"/>
      <c r="I74" s="165"/>
      <c r="J74" s="32"/>
      <c r="K74" s="165"/>
      <c r="L74" s="166"/>
      <c r="M74" s="165"/>
      <c r="N74" s="165"/>
      <c r="O74" s="165"/>
      <c r="P74" s="163"/>
      <c r="Q74" s="163"/>
      <c r="R74" s="165"/>
      <c r="S74" s="165"/>
    </row>
    <row r="75" spans="1:19" x14ac:dyDescent="0.25">
      <c r="A75" s="173" t="s">
        <v>241</v>
      </c>
      <c r="B75" s="177" t="s">
        <v>246</v>
      </c>
      <c r="C75" s="162"/>
      <c r="D75" s="1"/>
      <c r="E75" s="163"/>
      <c r="F75" s="162"/>
      <c r="G75" s="163"/>
      <c r="H75" s="164"/>
      <c r="I75" s="165"/>
      <c r="J75" s="32"/>
      <c r="K75" s="165"/>
      <c r="L75" s="166"/>
      <c r="M75" s="165"/>
      <c r="N75" s="165"/>
      <c r="O75" s="165"/>
      <c r="P75" s="163"/>
      <c r="Q75" s="163"/>
      <c r="R75" s="165"/>
      <c r="S75" s="165"/>
    </row>
    <row r="76" spans="1:19" x14ac:dyDescent="0.25">
      <c r="A76" s="174" t="s">
        <v>256</v>
      </c>
      <c r="B76" s="178" t="s">
        <v>257</v>
      </c>
      <c r="C76" s="162"/>
      <c r="D76" s="1"/>
      <c r="E76" s="163"/>
      <c r="F76" s="162"/>
      <c r="G76" s="163"/>
      <c r="H76" s="164"/>
      <c r="I76" s="165"/>
      <c r="J76" s="32"/>
      <c r="K76" s="165"/>
      <c r="L76" s="166"/>
      <c r="M76" s="165"/>
      <c r="N76" s="165"/>
      <c r="O76" s="165"/>
      <c r="P76" s="163"/>
      <c r="Q76" s="163"/>
      <c r="R76" s="165"/>
      <c r="S76" s="165"/>
    </row>
    <row r="77" spans="1:19" x14ac:dyDescent="0.25">
      <c r="A77" s="174" t="s">
        <v>253</v>
      </c>
      <c r="B77" s="178" t="s">
        <v>254</v>
      </c>
      <c r="C77" s="162"/>
      <c r="D77" s="1"/>
      <c r="E77" s="163"/>
      <c r="F77" s="162"/>
      <c r="G77" s="163"/>
      <c r="H77" s="164"/>
      <c r="I77" s="165"/>
      <c r="J77" s="32"/>
      <c r="K77" s="165"/>
      <c r="L77" s="166"/>
      <c r="M77" s="165"/>
      <c r="N77" s="165"/>
      <c r="O77" s="165"/>
      <c r="P77" s="163"/>
      <c r="Q77" s="163"/>
      <c r="R77" s="165"/>
      <c r="S77" s="165"/>
    </row>
    <row r="78" spans="1:19" x14ac:dyDescent="0.25">
      <c r="A78" s="174" t="s">
        <v>13</v>
      </c>
      <c r="B78" s="178" t="s">
        <v>247</v>
      </c>
      <c r="C78" s="162"/>
      <c r="D78" s="1"/>
      <c r="E78" s="163"/>
      <c r="F78" s="162"/>
      <c r="G78" s="163"/>
      <c r="H78" s="164"/>
      <c r="I78" s="165"/>
      <c r="J78" s="32"/>
      <c r="K78" s="165"/>
      <c r="L78" s="166"/>
      <c r="M78" s="165"/>
      <c r="N78" s="165"/>
      <c r="O78" s="165"/>
      <c r="P78" s="163"/>
      <c r="Q78" s="163"/>
      <c r="R78" s="165"/>
      <c r="S78" s="165"/>
    </row>
    <row r="79" spans="1:19" x14ac:dyDescent="0.25">
      <c r="A79" s="174" t="s">
        <v>16</v>
      </c>
      <c r="B79" s="178" t="s">
        <v>248</v>
      </c>
      <c r="C79" s="162"/>
      <c r="D79" s="1"/>
      <c r="E79" s="163"/>
      <c r="F79" s="162"/>
      <c r="G79" s="163"/>
      <c r="H79" s="164"/>
      <c r="I79" s="165"/>
      <c r="J79" s="32"/>
      <c r="K79" s="165"/>
      <c r="L79" s="166"/>
      <c r="M79" s="165"/>
      <c r="N79" s="165"/>
      <c r="O79" s="165"/>
      <c r="P79" s="163"/>
      <c r="Q79" s="163"/>
      <c r="R79" s="165"/>
      <c r="S79" s="165"/>
    </row>
    <row r="80" spans="1:19" x14ac:dyDescent="0.25">
      <c r="A80" s="174" t="s">
        <v>12</v>
      </c>
      <c r="B80" s="178" t="s">
        <v>249</v>
      </c>
      <c r="C80" s="162"/>
      <c r="D80" s="1"/>
      <c r="E80" s="163"/>
      <c r="F80" s="162"/>
      <c r="G80" s="163"/>
      <c r="H80" s="164"/>
      <c r="I80" s="165"/>
      <c r="J80" s="32"/>
      <c r="K80" s="165"/>
      <c r="L80" s="166"/>
      <c r="M80" s="165"/>
      <c r="N80" s="165"/>
      <c r="O80" s="165"/>
      <c r="P80" s="163"/>
      <c r="Q80" s="163"/>
      <c r="R80" s="165"/>
      <c r="S80" s="165"/>
    </row>
    <row r="81" spans="1:19" x14ac:dyDescent="0.25">
      <c r="A81" s="175" t="s">
        <v>17</v>
      </c>
      <c r="B81" s="179" t="s">
        <v>255</v>
      </c>
      <c r="C81" s="162"/>
      <c r="D81" s="1"/>
      <c r="E81" s="163"/>
      <c r="F81" s="162"/>
      <c r="G81" s="163"/>
      <c r="H81" s="164"/>
      <c r="I81" s="165"/>
      <c r="J81" s="32"/>
      <c r="K81" s="165"/>
      <c r="L81" s="166"/>
      <c r="M81" s="165"/>
      <c r="N81" s="165"/>
      <c r="O81" s="165"/>
      <c r="P81" s="163"/>
      <c r="Q81" s="163"/>
      <c r="R81" s="165"/>
      <c r="S81" s="165"/>
    </row>
    <row r="82" spans="1:19" x14ac:dyDescent="0.25">
      <c r="A82" s="1"/>
      <c r="B82" s="180"/>
      <c r="C82" s="162"/>
      <c r="D82" s="1"/>
      <c r="E82" s="163"/>
      <c r="F82" s="162"/>
      <c r="G82" s="163"/>
      <c r="H82" s="164"/>
      <c r="I82" s="165"/>
      <c r="J82" s="32"/>
      <c r="K82" s="165"/>
      <c r="L82" s="166"/>
      <c r="M82" s="165"/>
      <c r="N82" s="165"/>
      <c r="O82" s="165"/>
      <c r="P82" s="163"/>
      <c r="Q82" s="163"/>
      <c r="R82" s="165"/>
      <c r="S82" s="165"/>
    </row>
    <row r="83" spans="1:19" x14ac:dyDescent="0.25">
      <c r="A83" s="173" t="s">
        <v>241</v>
      </c>
      <c r="B83" s="177" t="s">
        <v>246</v>
      </c>
      <c r="C83" s="162"/>
      <c r="D83" s="1"/>
      <c r="E83" s="163"/>
      <c r="F83" s="162"/>
      <c r="G83" s="163"/>
      <c r="H83" s="164"/>
      <c r="I83" s="165"/>
      <c r="J83" s="32"/>
      <c r="K83" s="165"/>
      <c r="L83" s="166"/>
      <c r="M83" s="165"/>
      <c r="N83" s="165"/>
      <c r="O83" s="165"/>
      <c r="P83" s="163"/>
      <c r="Q83" s="163"/>
      <c r="R83" s="165"/>
      <c r="S83" s="165"/>
    </row>
    <row r="84" spans="1:19" x14ac:dyDescent="0.25">
      <c r="A84" s="174" t="s">
        <v>256</v>
      </c>
      <c r="B84" s="178" t="s">
        <v>257</v>
      </c>
      <c r="C84" s="162"/>
      <c r="D84" s="1"/>
      <c r="E84" s="163"/>
      <c r="F84" s="162"/>
      <c r="G84" s="163"/>
      <c r="H84" s="164"/>
      <c r="I84" s="165"/>
      <c r="J84" s="32"/>
      <c r="K84" s="165"/>
      <c r="L84" s="166"/>
      <c r="M84" s="165"/>
      <c r="N84" s="165"/>
      <c r="O84" s="165"/>
      <c r="P84" s="163"/>
      <c r="Q84" s="163"/>
      <c r="R84" s="165"/>
      <c r="S84" s="165"/>
    </row>
    <row r="85" spans="1:19" x14ac:dyDescent="0.25">
      <c r="A85" s="174" t="s">
        <v>258</v>
      </c>
      <c r="B85" s="178" t="s">
        <v>259</v>
      </c>
      <c r="C85" s="162"/>
      <c r="D85" s="1"/>
      <c r="E85" s="163"/>
      <c r="F85" s="162"/>
      <c r="G85" s="163"/>
      <c r="H85" s="164"/>
      <c r="I85" s="165"/>
      <c r="J85" s="32"/>
      <c r="K85" s="165"/>
      <c r="L85" s="166"/>
      <c r="M85" s="165"/>
      <c r="N85" s="165"/>
      <c r="O85" s="165"/>
      <c r="P85" s="163"/>
      <c r="Q85" s="163"/>
      <c r="R85" s="165"/>
      <c r="S85" s="165"/>
    </row>
    <row r="86" spans="1:19" x14ac:dyDescent="0.25">
      <c r="A86" s="174" t="s">
        <v>13</v>
      </c>
      <c r="B86" s="178" t="s">
        <v>247</v>
      </c>
      <c r="C86" s="162"/>
      <c r="D86" s="1"/>
      <c r="E86" s="163"/>
      <c r="F86" s="162"/>
      <c r="G86" s="163"/>
      <c r="H86" s="164"/>
      <c r="I86" s="165"/>
      <c r="J86" s="32"/>
      <c r="K86" s="165"/>
      <c r="L86" s="166"/>
      <c r="M86" s="165"/>
      <c r="N86" s="165"/>
      <c r="O86" s="165"/>
      <c r="P86" s="163"/>
      <c r="Q86" s="163"/>
      <c r="R86" s="165"/>
      <c r="S86" s="165"/>
    </row>
    <row r="87" spans="1:19" x14ac:dyDescent="0.25">
      <c r="A87" s="174" t="s">
        <v>16</v>
      </c>
      <c r="B87" s="178" t="s">
        <v>248</v>
      </c>
      <c r="C87" s="162"/>
      <c r="D87" s="1"/>
      <c r="E87" s="163"/>
      <c r="F87" s="162"/>
      <c r="G87" s="163"/>
      <c r="H87" s="164"/>
      <c r="I87" s="165"/>
      <c r="J87" s="32"/>
      <c r="K87" s="165"/>
      <c r="L87" s="166"/>
      <c r="M87" s="165"/>
      <c r="N87" s="165"/>
      <c r="O87" s="165"/>
      <c r="P87" s="163"/>
      <c r="Q87" s="163"/>
      <c r="R87" s="165"/>
      <c r="S87" s="165"/>
    </row>
    <row r="88" spans="1:19" x14ac:dyDescent="0.25">
      <c r="A88" s="174" t="s">
        <v>12</v>
      </c>
      <c r="B88" s="178" t="s">
        <v>249</v>
      </c>
      <c r="C88" s="162"/>
      <c r="D88" s="1"/>
      <c r="E88" s="163"/>
      <c r="F88" s="162"/>
      <c r="G88" s="163"/>
      <c r="H88" s="164"/>
      <c r="I88" s="165"/>
      <c r="J88" s="32"/>
      <c r="K88" s="165"/>
      <c r="L88" s="166"/>
      <c r="M88" s="165"/>
      <c r="N88" s="165"/>
      <c r="O88" s="165"/>
      <c r="P88" s="163"/>
      <c r="Q88" s="163"/>
      <c r="R88" s="165"/>
      <c r="S88" s="165"/>
    </row>
    <row r="89" spans="1:19" x14ac:dyDescent="0.25">
      <c r="A89" s="175" t="s">
        <v>17</v>
      </c>
      <c r="B89" s="179" t="s">
        <v>255</v>
      </c>
      <c r="C89" s="162"/>
      <c r="D89" s="1"/>
      <c r="E89" s="163"/>
      <c r="F89" s="162"/>
      <c r="G89" s="163"/>
      <c r="H89" s="164"/>
      <c r="I89" s="165"/>
      <c r="J89" s="32"/>
      <c r="K89" s="165"/>
      <c r="L89" s="166"/>
      <c r="M89" s="165"/>
      <c r="N89" s="165"/>
      <c r="O89" s="165"/>
      <c r="P89" s="163"/>
      <c r="Q89" s="163"/>
      <c r="R89" s="165"/>
      <c r="S89" s="165"/>
    </row>
  </sheetData>
  <mergeCells count="18">
    <mergeCell ref="A29:A31"/>
    <mergeCell ref="A32:A34"/>
    <mergeCell ref="A6:A10"/>
    <mergeCell ref="A11:A13"/>
    <mergeCell ref="A14:A15"/>
    <mergeCell ref="A16:A17"/>
    <mergeCell ref="A18:A23"/>
    <mergeCell ref="A24:A28"/>
    <mergeCell ref="K3:R3"/>
    <mergeCell ref="T3:AA3"/>
    <mergeCell ref="AC3:AJ3"/>
    <mergeCell ref="AL3:AS3"/>
    <mergeCell ref="AU3:BB3"/>
    <mergeCell ref="K4:R4"/>
    <mergeCell ref="T4:AA4"/>
    <mergeCell ref="AC4:AJ4"/>
    <mergeCell ref="AL4:AS4"/>
    <mergeCell ref="AU4:BB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4"/>
  <sheetViews>
    <sheetView workbookViewId="0">
      <selection sqref="A1:XFD1048576"/>
    </sheetView>
  </sheetViews>
  <sheetFormatPr baseColWidth="10" defaultColWidth="11.42578125" defaultRowHeight="15" x14ac:dyDescent="0.25"/>
  <sheetData>
    <row r="1" spans="3:15" x14ac:dyDescent="0.25">
      <c r="D1" s="182"/>
    </row>
    <row r="2" spans="3:15" x14ac:dyDescent="0.25">
      <c r="D2" s="182"/>
    </row>
    <row r="3" spans="3:15" x14ac:dyDescent="0.25">
      <c r="C3" s="22" t="s">
        <v>266</v>
      </c>
      <c r="D3" s="182">
        <v>0</v>
      </c>
    </row>
    <row r="4" spans="3:15" x14ac:dyDescent="0.25">
      <c r="C4" s="184" t="s">
        <v>267</v>
      </c>
      <c r="D4" s="182">
        <v>1</v>
      </c>
    </row>
    <row r="5" spans="3:15" x14ac:dyDescent="0.25">
      <c r="C5" s="184" t="s">
        <v>268</v>
      </c>
      <c r="D5" s="182">
        <v>2</v>
      </c>
    </row>
    <row r="6" spans="3:15" x14ac:dyDescent="0.25">
      <c r="C6" s="184" t="s">
        <v>269</v>
      </c>
      <c r="D6" s="182">
        <v>3</v>
      </c>
    </row>
    <row r="7" spans="3:15" x14ac:dyDescent="0.25">
      <c r="C7" s="184" t="s">
        <v>270</v>
      </c>
      <c r="D7" s="182">
        <v>0</v>
      </c>
    </row>
    <row r="8" spans="3:15" x14ac:dyDescent="0.25">
      <c r="C8" s="184" t="s">
        <v>271</v>
      </c>
      <c r="D8" s="182">
        <v>1</v>
      </c>
    </row>
    <row r="9" spans="3:15" x14ac:dyDescent="0.25">
      <c r="C9" s="184" t="s">
        <v>272</v>
      </c>
      <c r="D9" s="182">
        <v>2</v>
      </c>
    </row>
    <row r="10" spans="3:15" x14ac:dyDescent="0.25">
      <c r="C10" s="184" t="s">
        <v>270</v>
      </c>
      <c r="D10" s="182">
        <v>0</v>
      </c>
    </row>
    <row r="11" spans="3:15" x14ac:dyDescent="0.25">
      <c r="C11" s="24" t="s">
        <v>273</v>
      </c>
      <c r="D11" s="182">
        <v>99</v>
      </c>
    </row>
    <row r="12" spans="3:15" x14ac:dyDescent="0.25">
      <c r="D12" s="182"/>
    </row>
    <row r="13" spans="3:15" x14ac:dyDescent="0.25">
      <c r="D13" s="182"/>
    </row>
    <row r="14" spans="3:15" x14ac:dyDescent="0.25">
      <c r="D14" s="182"/>
      <c r="F14" s="185" t="s">
        <v>0</v>
      </c>
      <c r="G14" s="185" t="s">
        <v>1</v>
      </c>
      <c r="H14" s="185" t="s">
        <v>2</v>
      </c>
      <c r="I14" s="185" t="s">
        <v>3</v>
      </c>
      <c r="J14" s="185" t="s">
        <v>4</v>
      </c>
      <c r="K14" s="185" t="s">
        <v>260</v>
      </c>
      <c r="L14" s="185" t="s">
        <v>261</v>
      </c>
      <c r="M14" s="185" t="s">
        <v>262</v>
      </c>
      <c r="N14" s="185" t="s">
        <v>263</v>
      </c>
      <c r="O14" s="185" t="s">
        <v>264</v>
      </c>
    </row>
    <row r="15" spans="3:15" x14ac:dyDescent="0.25">
      <c r="D15" s="182"/>
      <c r="F15" t="e">
        <f>IF(ISBLANK(#REF!),"",#REF!)</f>
        <v>#REF!</v>
      </c>
      <c r="G15" t="e">
        <f>IF(ISBLANK(#REF!),"",#REF!)</f>
        <v>#REF!</v>
      </c>
      <c r="H15" t="e">
        <f>IF(ISBLANK(#REF!),"",#REF!)</f>
        <v>#REF!</v>
      </c>
      <c r="I15" t="e">
        <f>IF(ISBLANK(#REF!),"",#REF!)</f>
        <v>#REF!</v>
      </c>
      <c r="J15" t="e">
        <f>IF(ISBLANK(#REF!),"",#REF!)</f>
        <v>#REF!</v>
      </c>
      <c r="K15" t="e">
        <f>IF(ISBLANK(#REF!),"",#REF!)</f>
        <v>#REF!</v>
      </c>
      <c r="L15" t="e">
        <f>IF(ISBLANK(#REF!),"",#REF!)</f>
        <v>#REF!</v>
      </c>
      <c r="M15" t="e">
        <f>IF(ISBLANK(#REF!),"",#REF!)</f>
        <v>#REF!</v>
      </c>
      <c r="N15" t="e">
        <f>IF(ISBLANK(#REF!),"",#REF!)</f>
        <v>#REF!</v>
      </c>
      <c r="O15" t="e">
        <f>IF(ISBLANK(#REF!),"",#REF!)</f>
        <v>#REF!</v>
      </c>
    </row>
    <row r="16" spans="3:15" x14ac:dyDescent="0.25">
      <c r="D16" s="182"/>
      <c r="E16" s="186" t="s">
        <v>274</v>
      </c>
      <c r="F16" s="181" t="e">
        <f>INDEX($D$3:$D$11,#REF!)</f>
        <v>#REF!</v>
      </c>
      <c r="G16" s="187" t="e">
        <f>INDEX($D$3:$D$11,#REF!)</f>
        <v>#REF!</v>
      </c>
      <c r="H16" s="187" t="e">
        <f>INDEX($D$3:$D$11,#REF!)</f>
        <v>#REF!</v>
      </c>
      <c r="I16" s="187" t="e">
        <f>INDEX($D$3:$D$11,#REF!)</f>
        <v>#REF!</v>
      </c>
      <c r="J16" s="187" t="e">
        <f>INDEX($D$3:$D$11,#REF!)</f>
        <v>#REF!</v>
      </c>
      <c r="K16" s="187" t="e">
        <f>INDEX($D$3:$D$11,#REF!)</f>
        <v>#REF!</v>
      </c>
      <c r="L16" s="187" t="e">
        <f>INDEX($D$3:$D$11,#REF!)</f>
        <v>#REF!</v>
      </c>
      <c r="M16" s="187" t="e">
        <f>INDEX($D$3:$D$11,#REF!)</f>
        <v>#REF!</v>
      </c>
      <c r="N16" s="187" t="e">
        <f>INDEX($D$3:$D$11,#REF!)</f>
        <v>#REF!</v>
      </c>
      <c r="O16" s="188" t="e">
        <f>INDEX($D$3:$D$11,#REF!)</f>
        <v>#REF!</v>
      </c>
    </row>
    <row r="17" spans="4:15" x14ac:dyDescent="0.25">
      <c r="D17" s="182"/>
      <c r="E17" s="186" t="s">
        <v>275</v>
      </c>
      <c r="F17" s="189" t="e">
        <f>INDEX($D$3:$D$11,#REF!)</f>
        <v>#REF!</v>
      </c>
      <c r="G17" s="29" t="e">
        <f>INDEX($D$3:$D$11,#REF!)</f>
        <v>#REF!</v>
      </c>
      <c r="H17" s="29" t="e">
        <f>INDEX($D$3:$D$11,#REF!)</f>
        <v>#REF!</v>
      </c>
      <c r="I17" s="29" t="e">
        <f>INDEX($D$3:$D$11,#REF!)</f>
        <v>#REF!</v>
      </c>
      <c r="J17" s="29" t="e">
        <f>INDEX($D$3:$D$11,#REF!)</f>
        <v>#REF!</v>
      </c>
      <c r="K17" s="29" t="e">
        <f>INDEX($D$3:$D$11,#REF!)</f>
        <v>#REF!</v>
      </c>
      <c r="L17" s="29" t="e">
        <f>INDEX($D$3:$D$11,#REF!)</f>
        <v>#REF!</v>
      </c>
      <c r="M17" s="29" t="e">
        <f>INDEX($D$3:$D$11,#REF!)</f>
        <v>#REF!</v>
      </c>
      <c r="N17" s="29" t="e">
        <f>INDEX($D$3:$D$11,#REF!)</f>
        <v>#REF!</v>
      </c>
      <c r="O17" s="183" t="e">
        <f>INDEX($D$3:$D$11,#REF!)</f>
        <v>#REF!</v>
      </c>
    </row>
    <row r="18" spans="4:15" x14ac:dyDescent="0.25">
      <c r="D18" s="182"/>
      <c r="E18" s="186" t="s">
        <v>276</v>
      </c>
      <c r="F18" s="189" t="e">
        <f>INDEX($D$3:$D$11,#REF!)</f>
        <v>#REF!</v>
      </c>
      <c r="G18" s="29" t="e">
        <f>INDEX($D$3:$D$11,#REF!)</f>
        <v>#REF!</v>
      </c>
      <c r="H18" s="29" t="e">
        <f>INDEX($D$3:$D$11,#REF!)</f>
        <v>#REF!</v>
      </c>
      <c r="I18" s="29" t="e">
        <f>INDEX($D$3:$D$11,#REF!)</f>
        <v>#REF!</v>
      </c>
      <c r="J18" s="29" t="e">
        <f>INDEX($D$3:$D$11,#REF!)</f>
        <v>#REF!</v>
      </c>
      <c r="K18" s="29" t="e">
        <f>INDEX($D$3:$D$11,#REF!)</f>
        <v>#REF!</v>
      </c>
      <c r="L18" s="29" t="e">
        <f>INDEX($D$3:$D$11,#REF!)</f>
        <v>#REF!</v>
      </c>
      <c r="M18" s="29" t="e">
        <f>INDEX($D$3:$D$11,#REF!)</f>
        <v>#REF!</v>
      </c>
      <c r="N18" s="29" t="e">
        <f>INDEX($D$3:$D$11,#REF!)</f>
        <v>#REF!</v>
      </c>
      <c r="O18" s="183" t="e">
        <f>INDEX($D$3:$D$11,#REF!)</f>
        <v>#REF!</v>
      </c>
    </row>
    <row r="19" spans="4:15" x14ac:dyDescent="0.25">
      <c r="D19" s="182"/>
      <c r="E19" s="186" t="s">
        <v>277</v>
      </c>
      <c r="F19" s="190" t="e">
        <f>INDEX($D$3:$D$11,#REF!)</f>
        <v>#REF!</v>
      </c>
      <c r="G19" s="191" t="e">
        <f>INDEX($D$3:$D$11,#REF!)</f>
        <v>#REF!</v>
      </c>
      <c r="H19" s="191" t="e">
        <f>INDEX($D$3:$D$11,#REF!)</f>
        <v>#REF!</v>
      </c>
      <c r="I19" s="191" t="e">
        <f>INDEX($D$3:$D$11,#REF!)</f>
        <v>#REF!</v>
      </c>
      <c r="J19" s="191" t="e">
        <f>INDEX($D$3:$D$11,#REF!)</f>
        <v>#REF!</v>
      </c>
      <c r="K19" s="191" t="e">
        <f>INDEX($D$3:$D$11,#REF!)</f>
        <v>#REF!</v>
      </c>
      <c r="L19" s="191" t="e">
        <f>INDEX($D$3:$D$11,#REF!)</f>
        <v>#REF!</v>
      </c>
      <c r="M19" s="191" t="e">
        <f>INDEX($D$3:$D$11,#REF!)</f>
        <v>#REF!</v>
      </c>
      <c r="N19" s="191" t="e">
        <f>INDEX($D$3:$D$11,#REF!)</f>
        <v>#REF!</v>
      </c>
      <c r="O19" s="192" t="e">
        <f>INDEX($D$3:$D$11,#REF!)</f>
        <v>#REF!</v>
      </c>
    </row>
    <row r="20" spans="4:15" x14ac:dyDescent="0.25">
      <c r="D20" s="182"/>
      <c r="E20" s="193" t="s">
        <v>265</v>
      </c>
      <c r="F20" s="182" t="e">
        <f>IF(MIN(F16:F19)=0,"incomplete",IF(MAX(F16:F19)=$D$11,"Deficient data",SUM(F16:F19)))</f>
        <v>#REF!</v>
      </c>
      <c r="G20" s="182" t="e">
        <f t="shared" ref="G20:O20" si="0">IF(MIN(G16:G19)=0,"incomplete",IF(MAX(G16:G19)=$D$11,"Deficient data",SUM(G16:G19)))</f>
        <v>#REF!</v>
      </c>
      <c r="H20" s="182" t="e">
        <f t="shared" si="0"/>
        <v>#REF!</v>
      </c>
      <c r="I20" s="182" t="e">
        <f t="shared" si="0"/>
        <v>#REF!</v>
      </c>
      <c r="J20" s="182" t="e">
        <f t="shared" si="0"/>
        <v>#REF!</v>
      </c>
      <c r="K20" s="182" t="e">
        <f t="shared" si="0"/>
        <v>#REF!</v>
      </c>
      <c r="L20" s="182" t="e">
        <f t="shared" si="0"/>
        <v>#REF!</v>
      </c>
      <c r="M20" s="182" t="e">
        <f t="shared" si="0"/>
        <v>#REF!</v>
      </c>
      <c r="N20" s="182" t="e">
        <f t="shared" si="0"/>
        <v>#REF!</v>
      </c>
      <c r="O20" s="182" t="e">
        <f t="shared" si="0"/>
        <v>#REF!</v>
      </c>
    </row>
    <row r="21" spans="4:15" x14ac:dyDescent="0.25">
      <c r="D21" s="182"/>
      <c r="E21" s="193" t="s">
        <v>11</v>
      </c>
      <c r="F21" t="e">
        <f>IF(F20="incomplete","INCOMPLETE",IF(F20="Deficient data","DEFICIENT DATA",IF(F20&gt;=11,"A (black list)",IF(F20&gt;=9,"B (watch list)",IF(F20&gt;=4,"C","???")))))</f>
        <v>#REF!</v>
      </c>
      <c r="G21" t="e">
        <f t="shared" ref="G21:O21" si="1">IF(G20="incomplete","INCOMPLETE",IF(G20="Deficient data","DEFICIENT DATA",IF(G20&gt;=11,"A (black list)",IF(G20&gt;=9,"B (watch list)",IF(G20&gt;=4,"C","???")))))</f>
        <v>#REF!</v>
      </c>
      <c r="H21" t="e">
        <f t="shared" si="1"/>
        <v>#REF!</v>
      </c>
      <c r="I21" t="e">
        <f t="shared" si="1"/>
        <v>#REF!</v>
      </c>
      <c r="J21" t="e">
        <f t="shared" si="1"/>
        <v>#REF!</v>
      </c>
      <c r="K21" t="e">
        <f t="shared" si="1"/>
        <v>#REF!</v>
      </c>
      <c r="L21" t="e">
        <f t="shared" si="1"/>
        <v>#REF!</v>
      </c>
      <c r="M21" t="e">
        <f t="shared" si="1"/>
        <v>#REF!</v>
      </c>
      <c r="N21" t="e">
        <f t="shared" si="1"/>
        <v>#REF!</v>
      </c>
      <c r="O21" t="e">
        <f t="shared" si="1"/>
        <v>#REF!</v>
      </c>
    </row>
    <row r="22" spans="4:15" x14ac:dyDescent="0.25">
      <c r="D22" s="182"/>
    </row>
    <row r="23" spans="4:15" x14ac:dyDescent="0.25">
      <c r="D23" s="182"/>
    </row>
    <row r="24" spans="4:15" x14ac:dyDescent="0.25">
      <c r="D24" s="18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workbookViewId="0">
      <selection activeCell="I26" sqref="I26"/>
    </sheetView>
  </sheetViews>
  <sheetFormatPr baseColWidth="10" defaultColWidth="11.42578125" defaultRowHeight="15" x14ac:dyDescent="0.25"/>
  <cols>
    <col min="1" max="1" width="11.42578125" customWidth="1"/>
    <col min="2" max="6" width="10.7109375" customWidth="1"/>
    <col min="257" max="257" width="11.42578125" customWidth="1"/>
    <col min="258" max="262" width="10.7109375" customWidth="1"/>
    <col min="513" max="513" width="11.42578125" customWidth="1"/>
    <col min="514" max="518" width="10.7109375" customWidth="1"/>
    <col min="769" max="769" width="11.42578125" customWidth="1"/>
    <col min="770" max="774" width="10.7109375" customWidth="1"/>
    <col min="1025" max="1025" width="11.42578125" customWidth="1"/>
    <col min="1026" max="1030" width="10.7109375" customWidth="1"/>
    <col min="1281" max="1281" width="11.42578125" customWidth="1"/>
    <col min="1282" max="1286" width="10.7109375" customWidth="1"/>
    <col min="1537" max="1537" width="11.42578125" customWidth="1"/>
    <col min="1538" max="1542" width="10.7109375" customWidth="1"/>
    <col min="1793" max="1793" width="11.42578125" customWidth="1"/>
    <col min="1794" max="1798" width="10.7109375" customWidth="1"/>
    <col min="2049" max="2049" width="11.42578125" customWidth="1"/>
    <col min="2050" max="2054" width="10.7109375" customWidth="1"/>
    <col min="2305" max="2305" width="11.42578125" customWidth="1"/>
    <col min="2306" max="2310" width="10.7109375" customWidth="1"/>
    <col min="2561" max="2561" width="11.42578125" customWidth="1"/>
    <col min="2562" max="2566" width="10.7109375" customWidth="1"/>
    <col min="2817" max="2817" width="11.42578125" customWidth="1"/>
    <col min="2818" max="2822" width="10.7109375" customWidth="1"/>
    <col min="3073" max="3073" width="11.42578125" customWidth="1"/>
    <col min="3074" max="3078" width="10.7109375" customWidth="1"/>
    <col min="3329" max="3329" width="11.42578125" customWidth="1"/>
    <col min="3330" max="3334" width="10.7109375" customWidth="1"/>
    <col min="3585" max="3585" width="11.42578125" customWidth="1"/>
    <col min="3586" max="3590" width="10.7109375" customWidth="1"/>
    <col min="3841" max="3841" width="11.42578125" customWidth="1"/>
    <col min="3842" max="3846" width="10.7109375" customWidth="1"/>
    <col min="4097" max="4097" width="11.42578125" customWidth="1"/>
    <col min="4098" max="4102" width="10.7109375" customWidth="1"/>
    <col min="4353" max="4353" width="11.42578125" customWidth="1"/>
    <col min="4354" max="4358" width="10.7109375" customWidth="1"/>
    <col min="4609" max="4609" width="11.42578125" customWidth="1"/>
    <col min="4610" max="4614" width="10.7109375" customWidth="1"/>
    <col min="4865" max="4865" width="11.42578125" customWidth="1"/>
    <col min="4866" max="4870" width="10.7109375" customWidth="1"/>
    <col min="5121" max="5121" width="11.42578125" customWidth="1"/>
    <col min="5122" max="5126" width="10.7109375" customWidth="1"/>
    <col min="5377" max="5377" width="11.42578125" customWidth="1"/>
    <col min="5378" max="5382" width="10.7109375" customWidth="1"/>
    <col min="5633" max="5633" width="11.42578125" customWidth="1"/>
    <col min="5634" max="5638" width="10.7109375" customWidth="1"/>
    <col min="5889" max="5889" width="11.42578125" customWidth="1"/>
    <col min="5890" max="5894" width="10.7109375" customWidth="1"/>
    <col min="6145" max="6145" width="11.42578125" customWidth="1"/>
    <col min="6146" max="6150" width="10.7109375" customWidth="1"/>
    <col min="6401" max="6401" width="11.42578125" customWidth="1"/>
    <col min="6402" max="6406" width="10.7109375" customWidth="1"/>
    <col min="6657" max="6657" width="11.42578125" customWidth="1"/>
    <col min="6658" max="6662" width="10.7109375" customWidth="1"/>
    <col min="6913" max="6913" width="11.42578125" customWidth="1"/>
    <col min="6914" max="6918" width="10.7109375" customWidth="1"/>
    <col min="7169" max="7169" width="11.42578125" customWidth="1"/>
    <col min="7170" max="7174" width="10.7109375" customWidth="1"/>
    <col min="7425" max="7425" width="11.42578125" customWidth="1"/>
    <col min="7426" max="7430" width="10.7109375" customWidth="1"/>
    <col min="7681" max="7681" width="11.42578125" customWidth="1"/>
    <col min="7682" max="7686" width="10.7109375" customWidth="1"/>
    <col min="7937" max="7937" width="11.42578125" customWidth="1"/>
    <col min="7938" max="7942" width="10.7109375" customWidth="1"/>
    <col min="8193" max="8193" width="11.42578125" customWidth="1"/>
    <col min="8194" max="8198" width="10.7109375" customWidth="1"/>
    <col min="8449" max="8449" width="11.42578125" customWidth="1"/>
    <col min="8450" max="8454" width="10.7109375" customWidth="1"/>
    <col min="8705" max="8705" width="11.42578125" customWidth="1"/>
    <col min="8706" max="8710" width="10.7109375" customWidth="1"/>
    <col min="8961" max="8961" width="11.42578125" customWidth="1"/>
    <col min="8962" max="8966" width="10.7109375" customWidth="1"/>
    <col min="9217" max="9217" width="11.42578125" customWidth="1"/>
    <col min="9218" max="9222" width="10.7109375" customWidth="1"/>
    <col min="9473" max="9473" width="11.42578125" customWidth="1"/>
    <col min="9474" max="9478" width="10.7109375" customWidth="1"/>
    <col min="9729" max="9729" width="11.42578125" customWidth="1"/>
    <col min="9730" max="9734" width="10.7109375" customWidth="1"/>
    <col min="9985" max="9985" width="11.42578125" customWidth="1"/>
    <col min="9986" max="9990" width="10.7109375" customWidth="1"/>
    <col min="10241" max="10241" width="11.42578125" customWidth="1"/>
    <col min="10242" max="10246" width="10.7109375" customWidth="1"/>
    <col min="10497" max="10497" width="11.42578125" customWidth="1"/>
    <col min="10498" max="10502" width="10.7109375" customWidth="1"/>
    <col min="10753" max="10753" width="11.42578125" customWidth="1"/>
    <col min="10754" max="10758" width="10.7109375" customWidth="1"/>
    <col min="11009" max="11009" width="11.42578125" customWidth="1"/>
    <col min="11010" max="11014" width="10.7109375" customWidth="1"/>
    <col min="11265" max="11265" width="11.42578125" customWidth="1"/>
    <col min="11266" max="11270" width="10.7109375" customWidth="1"/>
    <col min="11521" max="11521" width="11.42578125" customWidth="1"/>
    <col min="11522" max="11526" width="10.7109375" customWidth="1"/>
    <col min="11777" max="11777" width="11.42578125" customWidth="1"/>
    <col min="11778" max="11782" width="10.7109375" customWidth="1"/>
    <col min="12033" max="12033" width="11.42578125" customWidth="1"/>
    <col min="12034" max="12038" width="10.7109375" customWidth="1"/>
    <col min="12289" max="12289" width="11.42578125" customWidth="1"/>
    <col min="12290" max="12294" width="10.7109375" customWidth="1"/>
    <col min="12545" max="12545" width="11.42578125" customWidth="1"/>
    <col min="12546" max="12550" width="10.7109375" customWidth="1"/>
    <col min="12801" max="12801" width="11.42578125" customWidth="1"/>
    <col min="12802" max="12806" width="10.7109375" customWidth="1"/>
    <col min="13057" max="13057" width="11.42578125" customWidth="1"/>
    <col min="13058" max="13062" width="10.7109375" customWidth="1"/>
    <col min="13313" max="13313" width="11.42578125" customWidth="1"/>
    <col min="13314" max="13318" width="10.7109375" customWidth="1"/>
    <col min="13569" max="13569" width="11.42578125" customWidth="1"/>
    <col min="13570" max="13574" width="10.7109375" customWidth="1"/>
    <col min="13825" max="13825" width="11.42578125" customWidth="1"/>
    <col min="13826" max="13830" width="10.7109375" customWidth="1"/>
    <col min="14081" max="14081" width="11.42578125" customWidth="1"/>
    <col min="14082" max="14086" width="10.7109375" customWidth="1"/>
    <col min="14337" max="14337" width="11.42578125" customWidth="1"/>
    <col min="14338" max="14342" width="10.7109375" customWidth="1"/>
    <col min="14593" max="14593" width="11.42578125" customWidth="1"/>
    <col min="14594" max="14598" width="10.7109375" customWidth="1"/>
    <col min="14849" max="14849" width="11.42578125" customWidth="1"/>
    <col min="14850" max="14854" width="10.7109375" customWidth="1"/>
    <col min="15105" max="15105" width="11.42578125" customWidth="1"/>
    <col min="15106" max="15110" width="10.7109375" customWidth="1"/>
    <col min="15361" max="15361" width="11.42578125" customWidth="1"/>
    <col min="15362" max="15366" width="10.7109375" customWidth="1"/>
    <col min="15617" max="15617" width="11.42578125" customWidth="1"/>
    <col min="15618" max="15622" width="10.7109375" customWidth="1"/>
    <col min="15873" max="15873" width="11.42578125" customWidth="1"/>
    <col min="15874" max="15878" width="10.7109375" customWidth="1"/>
    <col min="16129" max="16129" width="11.42578125" customWidth="1"/>
    <col min="16130" max="16134" width="10.7109375" customWidth="1"/>
  </cols>
  <sheetData>
    <row r="2" spans="2:5" x14ac:dyDescent="0.25">
      <c r="B2" t="s">
        <v>293</v>
      </c>
      <c r="C2" t="s">
        <v>294</v>
      </c>
      <c r="D2" t="s">
        <v>294</v>
      </c>
      <c r="E2" t="s">
        <v>295</v>
      </c>
    </row>
    <row r="3" spans="2:5" x14ac:dyDescent="0.25">
      <c r="B3" t="s">
        <v>294</v>
      </c>
      <c r="C3" t="s">
        <v>294</v>
      </c>
      <c r="D3" t="s">
        <v>294</v>
      </c>
      <c r="E3" t="s">
        <v>296</v>
      </c>
    </row>
    <row r="4" spans="2:5" x14ac:dyDescent="0.25">
      <c r="B4" t="s">
        <v>294</v>
      </c>
      <c r="C4" t="s">
        <v>296</v>
      </c>
      <c r="D4" t="s">
        <v>296</v>
      </c>
      <c r="E4" t="s">
        <v>297</v>
      </c>
    </row>
    <row r="5" spans="2:5" x14ac:dyDescent="0.25">
      <c r="B5" t="s">
        <v>295</v>
      </c>
      <c r="C5" t="s">
        <v>296</v>
      </c>
      <c r="D5" t="s">
        <v>297</v>
      </c>
      <c r="E5" t="s">
        <v>297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3" sqref="B53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GISS</vt:lpstr>
      <vt:lpstr>Harmonia+R1</vt:lpstr>
      <vt:lpstr>Criteria lists ISEIA</vt:lpstr>
      <vt:lpstr>Result matrix</vt:lpstr>
      <vt:lpstr>Tabelle1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Nentwig, Wolfgang (IEE)</cp:lastModifiedBy>
  <dcterms:created xsi:type="dcterms:W3CDTF">2006-09-12T12:46:56Z</dcterms:created>
  <dcterms:modified xsi:type="dcterms:W3CDTF">2016-04-27T10:47:17Z</dcterms:modified>
</cp:coreProperties>
</file>