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32079854Y\Documents\REGISTRO ANIMALES\"/>
    </mc:Choice>
  </mc:AlternateContent>
  <bookViews>
    <workbookView xWindow="0" yWindow="0" windowWidth="28800" windowHeight="12330" tabRatio="1000"/>
  </bookViews>
  <sheets>
    <sheet name="PAGINA INICIAL" sheetId="1" r:id="rId1"/>
    <sheet name="Alytes cisternasii" sheetId="2" r:id="rId2"/>
    <sheet name="Arthroleptis poecilonotus" sheetId="30" r:id="rId3"/>
    <sheet name="Bubo bubo" sheetId="28" r:id="rId4"/>
    <sheet name="Bufo bufo" sheetId="3" r:id="rId5"/>
    <sheet name="Bufo calamita" sheetId="31" r:id="rId6"/>
    <sheet name="Caretta caretta" sheetId="4" r:id="rId7"/>
    <sheet name="Discoglossus galganoi " sheetId="5" r:id="rId8"/>
    <sheet name="D.scovazzi x D.jeanneae" sheetId="6" r:id="rId9"/>
    <sheet name="Epidalea calamita" sheetId="7" r:id="rId10"/>
    <sheet name="G. gallus domesticus" sheetId="8" r:id="rId11"/>
    <sheet name="Hyla arborea" sheetId="9" r:id="rId12"/>
    <sheet name="Hyla meridionalis" sheetId="10" r:id="rId13"/>
    <sheet name="Leuciscus idus" sheetId="11" r:id="rId14"/>
    <sheet name="Lissotriton boscai" sheetId="12" r:id="rId15"/>
    <sheet name="Mus musculus" sheetId="13" r:id="rId16"/>
    <sheet name="Mus spretus" sheetId="14" r:id="rId17"/>
    <sheet name="Oryctolagus cuniculus" sheetId="15" r:id="rId18"/>
    <sheet name="Passer domesticus" sheetId="16" r:id="rId19"/>
    <sheet name="Pelobates cultripes" sheetId="17" r:id="rId20"/>
    <sheet name="Pelodytes ibericus" sheetId="18" r:id="rId21"/>
    <sheet name="Pelodytes punctatus" sheetId="19" r:id="rId22"/>
    <sheet name="Pelophylax perezi" sheetId="20" r:id="rId23"/>
    <sheet name="Podarcis pityusensis" sheetId="21" r:id="rId24"/>
    <sheet name="Rana temporaria" sheetId="22" r:id="rId25"/>
    <sheet name="Salamandra salamandra" sheetId="23" r:id="rId26"/>
    <sheet name="Scaphiopus couchii" sheetId="26" r:id="rId27"/>
    <sheet name="Spea multiplicata" sheetId="29" r:id="rId28"/>
    <sheet name="Taeniopygia guttata" sheetId="24" r:id="rId29"/>
    <sheet name="Xenopus laevis" sheetId="27" r:id="rId30"/>
    <sheet name="Sheet7" sheetId="25" r:id="rId31"/>
  </sheets>
  <definedNames>
    <definedName name="_xlnm._FilterDatabase" localSheetId="7" hidden="1">'Discoglossus galganoi '!$A$5:$K$33</definedName>
    <definedName name="_xlnm._FilterDatabase" localSheetId="9" hidden="1">'Epidalea calamita'!$A$6:$K$45</definedName>
    <definedName name="_xlnm._FilterDatabase" localSheetId="12" hidden="1">'Hyla meridionalis'!$A$5:$K$52</definedName>
    <definedName name="_xlnm._FilterDatabase" localSheetId="19" hidden="1">'Pelobates cultripes'!$A$5:$K$450</definedName>
    <definedName name="_xlnm._FilterDatabase" localSheetId="20" hidden="1">'Pelodytes ibericus'!$A$5:$K$52</definedName>
    <definedName name="_xlnm._FilterDatabase" localSheetId="22" hidden="1">'Pelophylax perezi'!$A$5:$K$63</definedName>
    <definedName name="_xlnm._FilterDatabase" localSheetId="27" hidden="1">'Spea multiplicata'!$A$5:$L$44</definedName>
    <definedName name="Excel_BuiltIn__FilterDatabase" localSheetId="22">'Pelophylax perezi'!$B$5:$B$79</definedName>
  </definedNames>
  <calcPr calcId="162913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20" i="17" l="1"/>
  <c r="K45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32" i="26"/>
  <c r="K33" i="26"/>
  <c r="K34" i="26"/>
  <c r="K35" i="26"/>
  <c r="K36" i="26"/>
  <c r="K37" i="26"/>
  <c r="K38" i="26"/>
  <c r="K39" i="26"/>
  <c r="K40" i="26"/>
  <c r="K41" i="26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10" i="30"/>
  <c r="K11" i="30"/>
  <c r="K53" i="18"/>
  <c r="K54" i="18"/>
  <c r="K56" i="18"/>
  <c r="K57" i="18"/>
  <c r="K59" i="18"/>
  <c r="K60" i="18"/>
  <c r="K58" i="18"/>
  <c r="K19" i="26"/>
  <c r="K20" i="26"/>
  <c r="K21" i="26"/>
  <c r="K22" i="26"/>
  <c r="K23" i="26"/>
  <c r="K24" i="26"/>
  <c r="K25" i="26"/>
  <c r="K28" i="26"/>
  <c r="K29" i="26"/>
  <c r="K30" i="26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19" i="29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499" i="17"/>
  <c r="K494" i="17"/>
  <c r="K69" i="20"/>
  <c r="K488" i="17"/>
  <c r="K489" i="17"/>
  <c r="K484" i="17"/>
  <c r="K485" i="17"/>
  <c r="K476" i="17"/>
  <c r="K474" i="17"/>
  <c r="K460" i="17"/>
  <c r="K454" i="17"/>
  <c r="K455" i="17"/>
  <c r="K446" i="17"/>
  <c r="K443" i="17"/>
  <c r="K444" i="17"/>
  <c r="K447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06" i="17"/>
  <c r="K307" i="17"/>
  <c r="K308" i="17"/>
  <c r="K309" i="17"/>
  <c r="K310" i="17"/>
  <c r="D80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2" i="17"/>
  <c r="K283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185" i="17"/>
  <c r="K186" i="17"/>
  <c r="K187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59" i="17"/>
  <c r="K160" i="17"/>
  <c r="K161" i="17"/>
  <c r="K162" i="17"/>
  <c r="K163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</calcChain>
</file>

<file path=xl/sharedStrings.xml><?xml version="1.0" encoding="utf-8"?>
<sst xmlns="http://schemas.openxmlformats.org/spreadsheetml/2006/main" count="4954" uniqueCount="405">
  <si>
    <t>JUNTA DE ANDALUCIA</t>
  </si>
  <si>
    <t>CONSEJERIA DE AGRICULTURA Y PESCA</t>
  </si>
  <si>
    <t>LIBRO OFICIAL DE ESTABLECIMIENTOS DE CRÍA, SUMINISTRADORES</t>
  </si>
  <si>
    <t>Y USUARIOS DE ANIMALES DE EXPERIMENTACIÓN</t>
  </si>
  <si>
    <t>Nº DE REGISTRO: 410910008014 SE/14/U</t>
  </si>
  <si>
    <t>TIPO:</t>
  </si>
  <si>
    <t xml:space="preserve">          Establecimiento Suministrador</t>
  </si>
  <si>
    <t xml:space="preserve">               Usuario</t>
  </si>
  <si>
    <t xml:space="preserve">FECHA DE APERTURA: </t>
  </si>
  <si>
    <t xml:space="preserve">                     Establecimiento de cría </t>
  </si>
  <si>
    <r>
      <rPr>
        <b/>
        <sz val="10"/>
        <rFont val="Times New Roman"/>
        <family val="1"/>
        <charset val="1"/>
      </rPr>
      <t xml:space="preserve">TITULAR: </t>
    </r>
    <r>
      <rPr>
        <b/>
        <sz val="12"/>
        <rFont val="Times New Roman"/>
        <family val="1"/>
        <charset val="1"/>
      </rPr>
      <t>Estación Biológica de Doñana</t>
    </r>
  </si>
  <si>
    <t>N.I.F.:</t>
  </si>
  <si>
    <t>Q2818002D</t>
  </si>
  <si>
    <t xml:space="preserve">(CSIC, Agencia Estatal Consejo Superior de </t>
  </si>
  <si>
    <t>Investigaciones Científicas)</t>
  </si>
  <si>
    <t>RESPONSABLE DEL CENTRO</t>
  </si>
  <si>
    <t>FAUNA SILVESTRE</t>
  </si>
  <si>
    <t>D.N.I.:</t>
  </si>
  <si>
    <t>VETERINARIO/A DESIGNADO/A</t>
  </si>
  <si>
    <t>Apellidos y Nombre:</t>
  </si>
  <si>
    <t>D.N.I.</t>
  </si>
  <si>
    <t>CENSO INICIAL</t>
  </si>
  <si>
    <t>Nº</t>
  </si>
  <si>
    <t>Pelodytes ibericus</t>
  </si>
  <si>
    <t xml:space="preserve">ESPECIE: </t>
  </si>
  <si>
    <t>Alytes cisternasii</t>
  </si>
  <si>
    <t>E/S (1)</t>
  </si>
  <si>
    <t>FECHA (2)</t>
  </si>
  <si>
    <t>NÚMERO (3)</t>
  </si>
  <si>
    <t>ORIGEN (4)</t>
  </si>
  <si>
    <t>DESTINO (5)</t>
  </si>
  <si>
    <t>PROCEDIMIENTO (6)</t>
  </si>
  <si>
    <t>CUARENTENA (7)</t>
  </si>
  <si>
    <t>EXAMEN SANITARIO (8)</t>
  </si>
  <si>
    <t>NECROPSIAS (9)</t>
  </si>
  <si>
    <t>EXISTENCIAS (10)</t>
  </si>
  <si>
    <t>E</t>
  </si>
  <si>
    <t>Navas del Berrocal</t>
  </si>
  <si>
    <t>CCL</t>
  </si>
  <si>
    <t>CEBA-EBD 12_44</t>
  </si>
  <si>
    <t>S</t>
  </si>
  <si>
    <t>Eutanasia: MS222</t>
  </si>
  <si>
    <t>(1) Indíquese "E" (Entrada) o "S" (Salida)      (2) Fecha en que se produce el movimiento       (3) Indíquese el número de animales afectado</t>
  </si>
  <si>
    <t>(4) Indíquese lugar de origen exacto. (5) Indíquese lugar de confinamiento -celda-. (6) Indíquese el etiquetado del sistema de confinamiento y código Subcomité CSIC.</t>
  </si>
  <si>
    <t>Bufo bufo</t>
  </si>
  <si>
    <t>Peñalara (Madrid)</t>
  </si>
  <si>
    <t>Eutanasia: MS 222</t>
  </si>
  <si>
    <r>
      <rPr>
        <b/>
        <sz val="12"/>
        <rFont val="Times New Roman"/>
        <family val="1"/>
        <charset val="1"/>
      </rPr>
      <t xml:space="preserve">ESPECIE: </t>
    </r>
    <r>
      <rPr>
        <i/>
        <sz val="12"/>
        <rFont val="Times New Roman"/>
        <family val="1"/>
        <charset val="1"/>
      </rPr>
      <t>Caretta caretta</t>
    </r>
    <r>
      <rPr>
        <b/>
        <sz val="12"/>
        <rFont val="Times New Roman"/>
        <family val="1"/>
        <charset val="1"/>
      </rPr>
      <t xml:space="preserve"> </t>
    </r>
  </si>
  <si>
    <t>Almería</t>
  </si>
  <si>
    <t>Incubadora</t>
  </si>
  <si>
    <t>Excepción Medio Ambiente</t>
  </si>
  <si>
    <t>Acuario Sevilla</t>
  </si>
  <si>
    <t>(4) Indíquese lugar de origen exacto. (5) Indíquese lugar de confinamiento -celda-. (6) Indíquese el etiquetado del sistema de confinamiento y código CEBA.</t>
  </si>
  <si>
    <t>Discoglossus galganoi</t>
  </si>
  <si>
    <t>12_44</t>
  </si>
  <si>
    <t>RND (Bolín)</t>
  </si>
  <si>
    <t>12_53</t>
  </si>
  <si>
    <t>1 puesta</t>
  </si>
  <si>
    <t>Campo</t>
  </si>
  <si>
    <t>Cámara 4</t>
  </si>
  <si>
    <t>17_01</t>
  </si>
  <si>
    <t>Puesta</t>
  </si>
  <si>
    <t>Cámara 9</t>
  </si>
  <si>
    <t>20_20</t>
  </si>
  <si>
    <t>D. Scovazzi x D. Jeanneae</t>
  </si>
  <si>
    <t>Bufo calamita</t>
  </si>
  <si>
    <t>RBD: Entorno palacio</t>
  </si>
  <si>
    <t>CEEA-EBD: 11_36</t>
  </si>
  <si>
    <t>CEBA-EBD 12_45</t>
  </si>
  <si>
    <t>Estonia y Dinamarca</t>
  </si>
  <si>
    <t>Aracena (Huelva)</t>
  </si>
  <si>
    <t>CEEA_EBD 12_44</t>
  </si>
  <si>
    <t>Madrid</t>
  </si>
  <si>
    <r>
      <rPr>
        <b/>
        <sz val="12"/>
        <rFont val="Times New Roman"/>
        <family val="1"/>
        <charset val="1"/>
      </rPr>
      <t xml:space="preserve">ESPECIE: </t>
    </r>
    <r>
      <rPr>
        <i/>
        <sz val="12"/>
        <rFont val="Times New Roman"/>
        <family val="1"/>
        <charset val="1"/>
      </rPr>
      <t>Gallus gallus domesticus</t>
    </r>
    <r>
      <rPr>
        <b/>
        <sz val="12"/>
        <rFont val="Times New Roman"/>
        <family val="1"/>
        <charset val="1"/>
      </rPr>
      <t xml:space="preserve"> </t>
    </r>
  </si>
  <si>
    <t>Granja Santa Isabel</t>
  </si>
  <si>
    <t>Cámara 5</t>
  </si>
  <si>
    <t>13_68</t>
  </si>
  <si>
    <t>ok</t>
  </si>
  <si>
    <t>no</t>
  </si>
  <si>
    <t>Reubicación: casa particular</t>
  </si>
  <si>
    <t>Muerte</t>
  </si>
  <si>
    <t>Granja</t>
  </si>
  <si>
    <t>Cámara 2</t>
  </si>
  <si>
    <t>16_03</t>
  </si>
  <si>
    <t>APN</t>
  </si>
  <si>
    <t>Realojo/adopción (particular)</t>
  </si>
  <si>
    <t>Fernando Sosa Japón (Semillería el Paraíso)</t>
  </si>
  <si>
    <t>Cuarentena</t>
  </si>
  <si>
    <t>19_01</t>
  </si>
  <si>
    <t>Realojo</t>
  </si>
  <si>
    <t>Eutanasia</t>
  </si>
  <si>
    <t>Hyla arborea</t>
  </si>
  <si>
    <t>Hyla meridionalis</t>
  </si>
  <si>
    <t>Toba (Córdoba)</t>
  </si>
  <si>
    <t>RBD</t>
  </si>
  <si>
    <t>CEBA-EBD 11_36</t>
  </si>
  <si>
    <t>puesta</t>
  </si>
  <si>
    <t>Campo (RBD)</t>
  </si>
  <si>
    <t>Alimentación predadores</t>
  </si>
  <si>
    <t>Muerte natural</t>
  </si>
  <si>
    <r>
      <rPr>
        <b/>
        <sz val="12"/>
        <rFont val="Times New Roman"/>
        <family val="1"/>
        <charset val="1"/>
      </rPr>
      <t xml:space="preserve">ESPECIE: </t>
    </r>
    <r>
      <rPr>
        <b/>
        <i/>
        <sz val="12"/>
        <rFont val="Times New Roman"/>
        <family val="1"/>
        <charset val="1"/>
      </rPr>
      <t>Leuciscus idus</t>
    </r>
    <r>
      <rPr>
        <b/>
        <sz val="12"/>
        <rFont val="Times New Roman"/>
        <family val="1"/>
        <charset val="1"/>
      </rPr>
      <t xml:space="preserve"> </t>
    </r>
  </si>
  <si>
    <t>EXOFAUNA ES300244040045</t>
  </si>
  <si>
    <t>Cámara 10</t>
  </si>
  <si>
    <t>16_08</t>
  </si>
  <si>
    <t>Aparentemente normal, acababan de cambiar el agua</t>
  </si>
  <si>
    <t>Aparentemente normal. En el cambio salta del cubo al exterior.</t>
  </si>
  <si>
    <t>Cadáver muy seco</t>
  </si>
  <si>
    <t>Realojo/adopción</t>
  </si>
  <si>
    <t>Lissotriton boscai</t>
  </si>
  <si>
    <t>CEEA_EBD 12_53</t>
  </si>
  <si>
    <t>Liberación RBD</t>
  </si>
  <si>
    <t>Mus musculus</t>
  </si>
  <si>
    <t>Animalario Univ. Pablo Olavide</t>
  </si>
  <si>
    <t>OK</t>
  </si>
  <si>
    <r>
      <rPr>
        <b/>
        <sz val="12"/>
        <rFont val="Times New Roman"/>
        <family val="1"/>
        <charset val="1"/>
      </rPr>
      <t xml:space="preserve">ESPECIE: </t>
    </r>
    <r>
      <rPr>
        <i/>
        <sz val="12"/>
        <rFont val="Times New Roman"/>
        <family val="1"/>
        <charset val="1"/>
      </rPr>
      <t>Mus spretus</t>
    </r>
    <r>
      <rPr>
        <b/>
        <sz val="12"/>
        <rFont val="Times New Roman"/>
        <family val="1"/>
        <charset val="1"/>
      </rPr>
      <t xml:space="preserve"> </t>
    </r>
  </si>
  <si>
    <t>14_03</t>
  </si>
  <si>
    <t>U. Montpellier</t>
  </si>
  <si>
    <t>Eutanasia: Doletal</t>
  </si>
  <si>
    <r>
      <rPr>
        <b/>
        <sz val="12"/>
        <rFont val="Times New Roman"/>
        <family val="1"/>
        <charset val="1"/>
      </rPr>
      <t xml:space="preserve">ESPECIE: </t>
    </r>
    <r>
      <rPr>
        <i/>
        <sz val="12"/>
        <rFont val="Times New Roman"/>
        <family val="1"/>
        <charset val="1"/>
      </rPr>
      <t>Oryctolagus cuniculus</t>
    </r>
    <r>
      <rPr>
        <b/>
        <sz val="12"/>
        <rFont val="Times New Roman"/>
        <family val="1"/>
        <charset val="1"/>
      </rPr>
      <t xml:space="preserve"> </t>
    </r>
  </si>
  <si>
    <t>Los Chopos</t>
  </si>
  <si>
    <t>13_62</t>
  </si>
  <si>
    <t>✔</t>
  </si>
  <si>
    <t>✗</t>
  </si>
  <si>
    <t>Cámaras</t>
  </si>
  <si>
    <t>Granja San Bernardo (Navarra)</t>
  </si>
  <si>
    <t>Cámara 9, se mueven a cámara 11 el 01/09/2017</t>
  </si>
  <si>
    <t>Cámara 11</t>
  </si>
  <si>
    <t>Animalario</t>
  </si>
  <si>
    <t>Realojo por error en los animales suministrados</t>
  </si>
  <si>
    <t>Cámara 6</t>
  </si>
  <si>
    <t>Cámara 3</t>
  </si>
  <si>
    <r>
      <rPr>
        <b/>
        <sz val="12"/>
        <rFont val="Times New Roman"/>
        <family val="1"/>
        <charset val="1"/>
      </rPr>
      <t xml:space="preserve">ESPECIE: </t>
    </r>
    <r>
      <rPr>
        <i/>
        <sz val="12"/>
        <rFont val="Times New Roman"/>
        <family val="1"/>
        <charset val="1"/>
      </rPr>
      <t>Passer domesticus</t>
    </r>
    <r>
      <rPr>
        <b/>
        <sz val="12"/>
        <rFont val="Times New Roman"/>
        <family val="1"/>
        <charset val="1"/>
      </rPr>
      <t xml:space="preserve"> </t>
    </r>
  </si>
  <si>
    <t>Alamillo</t>
  </si>
  <si>
    <t>13_72</t>
  </si>
  <si>
    <t>Eutanasia: Pentobarbital</t>
  </si>
  <si>
    <t>Liberación</t>
  </si>
  <si>
    <t>San Juan del Puerto (Huelva)</t>
  </si>
  <si>
    <t>Muerte (necropsia)</t>
  </si>
  <si>
    <t>Liberación (S.Juan del Puerto)</t>
  </si>
  <si>
    <t>Beas (Huelva)</t>
  </si>
  <si>
    <t>Liberación (Beas, Huelva)</t>
  </si>
  <si>
    <t>Trigueros (Huelva)</t>
  </si>
  <si>
    <t>19_04</t>
  </si>
  <si>
    <t>Fractura pata derecha</t>
  </si>
  <si>
    <t>Tratamiento veterinario</t>
  </si>
  <si>
    <t>Engrosamiento piel patas</t>
  </si>
  <si>
    <t>Pelobates cultripes</t>
  </si>
  <si>
    <t>Laguna del Zahillo- RBD</t>
  </si>
  <si>
    <t>23 (p)</t>
  </si>
  <si>
    <t>20 (p)</t>
  </si>
  <si>
    <t>Aracena</t>
  </si>
  <si>
    <t>Almonte (Huelva)</t>
  </si>
  <si>
    <t>Cámara 5 y Laguna del Zahillo- RBD</t>
  </si>
  <si>
    <t xml:space="preserve">Navas del Berrocal </t>
  </si>
  <si>
    <t>5 puestas</t>
  </si>
  <si>
    <t>Cámara 7</t>
  </si>
  <si>
    <t>Deformidad pataas traseras</t>
  </si>
  <si>
    <t>Aparentemente normal</t>
  </si>
  <si>
    <t>Procedimiento 12_53</t>
  </si>
  <si>
    <t>CCL (Stock)</t>
  </si>
  <si>
    <t>12_53 (Fin procedimiento)</t>
  </si>
  <si>
    <t>Stock (procedentes 12_53)</t>
  </si>
  <si>
    <t>El Zahillo (RBD)</t>
  </si>
  <si>
    <t>16_07</t>
  </si>
  <si>
    <t>Madrid (campo)</t>
  </si>
  <si>
    <t>Prolapso cloacal</t>
  </si>
  <si>
    <t>Alimentación depredadores</t>
  </si>
  <si>
    <t>Camara 4</t>
  </si>
  <si>
    <t>Alimento predadores</t>
  </si>
  <si>
    <t>3 puestas</t>
  </si>
  <si>
    <t>Cámara 7 (puestas)</t>
  </si>
  <si>
    <t>Campo (Madrid)</t>
  </si>
  <si>
    <t>Fin procedimiento 16_07</t>
  </si>
  <si>
    <t>Stock</t>
  </si>
  <si>
    <t>REUTILIZACIÓN</t>
  </si>
  <si>
    <t>17_08</t>
  </si>
  <si>
    <t>29/092020</t>
  </si>
  <si>
    <t>P.N. Doñana</t>
  </si>
  <si>
    <t>Individualización de puesta</t>
  </si>
  <si>
    <t>/</t>
  </si>
  <si>
    <t>Pelodytes punctatus</t>
  </si>
  <si>
    <t>Pelophylax perezi</t>
  </si>
  <si>
    <t>CEBA-EBD 12_53</t>
  </si>
  <si>
    <t>RBD (El Zahíllo)</t>
  </si>
  <si>
    <t>Alim. Predadores</t>
  </si>
  <si>
    <r>
      <rPr>
        <b/>
        <sz val="12"/>
        <rFont val="Times New Roman"/>
        <family val="1"/>
        <charset val="1"/>
      </rPr>
      <t xml:space="preserve">ESPECIE: </t>
    </r>
    <r>
      <rPr>
        <i/>
        <sz val="12"/>
        <rFont val="Times New Roman"/>
        <family val="1"/>
        <charset val="1"/>
      </rPr>
      <t>Podarcis pityusensis</t>
    </r>
    <r>
      <rPr>
        <b/>
        <sz val="12"/>
        <rFont val="Times New Roman"/>
        <family val="1"/>
        <charset val="1"/>
      </rPr>
      <t xml:space="preserve"> </t>
    </r>
  </si>
  <si>
    <t>PN Sa Dragonera (Baleares)</t>
  </si>
  <si>
    <t>24-03-15-215</t>
  </si>
  <si>
    <t>Animales heridos</t>
  </si>
  <si>
    <t>24-03-15-216</t>
  </si>
  <si>
    <t>Rana temporaria</t>
  </si>
  <si>
    <t>Puron y Fana (Asturias)</t>
  </si>
  <si>
    <t>Euskadi</t>
  </si>
  <si>
    <t>CEEA-EBD 11_53</t>
  </si>
  <si>
    <t>Tornería (Asturias)</t>
  </si>
  <si>
    <t>Salamandra salamandra</t>
  </si>
  <si>
    <t>Taeniopygia guttata</t>
  </si>
  <si>
    <t>17_10</t>
  </si>
  <si>
    <t>Si</t>
  </si>
  <si>
    <t>Criadero oficial (Valencia)</t>
  </si>
  <si>
    <t>Celda 1 animalario</t>
  </si>
  <si>
    <t>16/102020</t>
  </si>
  <si>
    <t>Liberación lugar de captura</t>
  </si>
  <si>
    <t>Sierra norte Sevilla</t>
  </si>
  <si>
    <t>Apellidos y Nombre: Revilla Sánchez, Eloy</t>
  </si>
  <si>
    <t>Cámara 1</t>
  </si>
  <si>
    <t>20_02</t>
  </si>
  <si>
    <t>Reserva biológica de Doñana</t>
  </si>
  <si>
    <t>Campo (Sierra Norte de Sevilla)</t>
  </si>
  <si>
    <t>19/042021</t>
  </si>
  <si>
    <t>Comercio animales domésticos</t>
  </si>
  <si>
    <t>Celda 4</t>
  </si>
  <si>
    <t>18_04 (No son animales sometidos a procedimiento, para bal-chatri)</t>
  </si>
  <si>
    <t>Semillería el Paraíso</t>
  </si>
  <si>
    <t>celda 2 y 3</t>
  </si>
  <si>
    <t>21_03</t>
  </si>
  <si>
    <t>celda 6</t>
  </si>
  <si>
    <t>Eutanasia: Sobredosis de anestésico</t>
  </si>
  <si>
    <t>Eutanasia: dislocación cervical</t>
  </si>
  <si>
    <t>Eutanasia: MS222: MS 222</t>
  </si>
  <si>
    <t>Eutanasia: MS222: MS 223</t>
  </si>
  <si>
    <t>Muerte natural/Eutanasia: MS222</t>
  </si>
  <si>
    <t>Traslado por problemas con la cámara</t>
  </si>
  <si>
    <t>Sierra Norte</t>
  </si>
  <si>
    <t>18_04</t>
  </si>
  <si>
    <t>Trigueros (Huelva) Captura red niebla</t>
  </si>
  <si>
    <t>Celda 2</t>
  </si>
  <si>
    <t>Suelta en zona de captura</t>
  </si>
  <si>
    <t>Cifoescoliosis (enf. Ósea metab.)</t>
  </si>
  <si>
    <t>Celda 1</t>
  </si>
  <si>
    <t>No concluyente</t>
  </si>
  <si>
    <t>Celdas 1 y 2</t>
  </si>
  <si>
    <t>Celda 6</t>
  </si>
  <si>
    <t>Necropsia par toma de muestra</t>
  </si>
  <si>
    <t>Cámaras 5 y 9</t>
  </si>
  <si>
    <t>Celda 3</t>
  </si>
  <si>
    <t>Celda 7</t>
  </si>
  <si>
    <t>Traslado celdas nuevas instalaciones</t>
  </si>
  <si>
    <t>T44</t>
  </si>
  <si>
    <r>
      <t xml:space="preserve">ESPECIE: </t>
    </r>
    <r>
      <rPr>
        <b/>
        <i/>
        <sz val="12"/>
        <rFont val="Times New Roman"/>
        <family val="1"/>
        <charset val="1"/>
      </rPr>
      <t>Scaphiopus couchii</t>
    </r>
  </si>
  <si>
    <t>Universidad de Cincinnati, EEUU</t>
  </si>
  <si>
    <r>
      <t xml:space="preserve">ESPECIE: </t>
    </r>
    <r>
      <rPr>
        <b/>
        <i/>
        <sz val="12"/>
        <rFont val="Times New Roman"/>
        <family val="1"/>
        <charset val="1"/>
      </rPr>
      <t>Xenopus laevis</t>
    </r>
  </si>
  <si>
    <t>Universidad de Pablo Olavide</t>
  </si>
  <si>
    <t>Embriones</t>
  </si>
  <si>
    <t>21_09</t>
  </si>
  <si>
    <t>Muestreo de campo, Oviedo</t>
  </si>
  <si>
    <t>Nacimiento</t>
  </si>
  <si>
    <t>Se escapa en campo</t>
  </si>
  <si>
    <t>Cámara 8</t>
  </si>
  <si>
    <t>Bubo bubo</t>
  </si>
  <si>
    <t>CREA Dunas de San Antón</t>
  </si>
  <si>
    <t>Bubo bubo (RBD)</t>
  </si>
  <si>
    <t>Eutanasia (MS-222)</t>
  </si>
  <si>
    <t>Realojamiento</t>
  </si>
  <si>
    <t>SRS, Arizona, USA</t>
  </si>
  <si>
    <r>
      <t xml:space="preserve">ESPECIE: </t>
    </r>
    <r>
      <rPr>
        <b/>
        <i/>
        <sz val="12"/>
        <rFont val="Times New Roman"/>
        <family val="1"/>
        <charset val="1"/>
      </rPr>
      <t>Spea multiplicata</t>
    </r>
  </si>
  <si>
    <t>Larvas</t>
  </si>
  <si>
    <t>Celda 8</t>
  </si>
  <si>
    <t>Traslado a celda 8</t>
  </si>
  <si>
    <t>muertes detectadas tarde</t>
  </si>
  <si>
    <t>Celda  6</t>
  </si>
  <si>
    <t>Celda  7</t>
  </si>
  <si>
    <t>Traslado a celda 7</t>
  </si>
  <si>
    <t>muerte natural</t>
  </si>
  <si>
    <t>Camara 5</t>
  </si>
  <si>
    <t>20/01/2023</t>
  </si>
  <si>
    <t>RBD (Dulce)</t>
  </si>
  <si>
    <t>Campo (Doñana)</t>
  </si>
  <si>
    <t>Campo (Cadiz)</t>
  </si>
  <si>
    <t>Cría cautividad</t>
  </si>
  <si>
    <t>Celda 3 (Animalario)</t>
  </si>
  <si>
    <t>Desaparecidos (muerte natural)</t>
  </si>
  <si>
    <t>Celda  3</t>
  </si>
  <si>
    <t>Desaparecidos (encontrado huesos)</t>
  </si>
  <si>
    <t>Celda 8 (observación)</t>
  </si>
  <si>
    <t>Traslado a celda 8 (observación)</t>
  </si>
  <si>
    <t>Celda 8 (fin tratamiento)</t>
  </si>
  <si>
    <t xml:space="preserve">Celda 7 </t>
  </si>
  <si>
    <t>C8 (Intento reproducción)</t>
  </si>
  <si>
    <t>C8 (observación)</t>
  </si>
  <si>
    <t>Celda 8 (fin reproducción)</t>
  </si>
  <si>
    <t>Vuelta Celda 3</t>
  </si>
  <si>
    <t>Celda 7 (C8 tratamiento)</t>
  </si>
  <si>
    <t xml:space="preserve">Muerte natural (juveniles) </t>
  </si>
  <si>
    <t>21_19</t>
  </si>
  <si>
    <t xml:space="preserve">Se mandará individuo al laboratorio para determinar enfermedad (individuo teneia parálisis de las piernas traseras). </t>
  </si>
  <si>
    <t>Muerte natural (renacuajo)</t>
  </si>
  <si>
    <t>Salida (devuelta al campo)</t>
  </si>
  <si>
    <t>Cámara 4 y 8</t>
  </si>
  <si>
    <t>Muerte natural  (encontrado huesos)</t>
  </si>
  <si>
    <t>Procedimiento(eutanasia)</t>
  </si>
  <si>
    <t>Guinea</t>
  </si>
  <si>
    <t>Cuarentena (animalario)</t>
  </si>
  <si>
    <t>Arthropleptis poecilonotus</t>
  </si>
  <si>
    <t>Cámara 8 Cámara 8 (individualizados del iote)</t>
  </si>
  <si>
    <t>Cámara 8 (Lote)</t>
  </si>
  <si>
    <t>Punto final humanitario, biopsia de ojos y negcropsia</t>
  </si>
  <si>
    <t>Campo (Murcia)</t>
  </si>
  <si>
    <t xml:space="preserve">1 lote (se indicará número cuando se  puedan individualizar) </t>
  </si>
  <si>
    <t>Celda 8 (tratamiento</t>
  </si>
  <si>
    <t xml:space="preserve">Muerte natural  </t>
  </si>
  <si>
    <t>De vuelta a la naturaleza (Madrid)</t>
  </si>
  <si>
    <t xml:space="preserve">Muerte natural </t>
  </si>
  <si>
    <t>Lote (puestas) Campo (Galicia y Castilla la mancha)</t>
  </si>
  <si>
    <t>Procedimiento (experimento) eutanasia</t>
  </si>
  <si>
    <t>Punto final humanitario</t>
  </si>
  <si>
    <t>Individualización de puesta (lote de Pelobates)</t>
  </si>
  <si>
    <t>Lotes (puestas)</t>
  </si>
  <si>
    <t xml:space="preserve">Campo </t>
  </si>
  <si>
    <t>X</t>
  </si>
  <si>
    <t>Cámara 9: Puesta eclosionada, individualización de renacuajos</t>
  </si>
  <si>
    <t>Cámara 9 (lote)</t>
  </si>
  <si>
    <t>Individualización provisional en cámara 2 (porque cámara 9 se ha roto)</t>
  </si>
  <si>
    <t>Cámara 4 (cámra 9 está rota)</t>
  </si>
  <si>
    <t>Individualizados es Cámara 4 (cámara 9 está rota)</t>
  </si>
  <si>
    <t>Cámara 8 (lote)</t>
  </si>
  <si>
    <t>Individualizados es Cámara 11 (cámara 9 está rota)</t>
  </si>
  <si>
    <t xml:space="preserve">Cámara 4 </t>
  </si>
  <si>
    <t>Cámara 9 rota</t>
  </si>
  <si>
    <t>Fin de procedimiento (eutanasia)</t>
  </si>
  <si>
    <t>Celda 10</t>
  </si>
  <si>
    <t>Fin del procedimiento (eutanasia)</t>
  </si>
  <si>
    <t>Celda  11</t>
  </si>
  <si>
    <t>Celda  10</t>
  </si>
  <si>
    <t>Cámara 4 (cámara 9 está rota)</t>
  </si>
  <si>
    <t>Traslado a Cámara 8 (Cámara 9 rota)</t>
  </si>
  <si>
    <t>Traslado a Cámara 2 (Cámara 9 rota)</t>
  </si>
  <si>
    <t>Encontrads restos mortales en los tanques tras control de salud de la colonia completa</t>
  </si>
  <si>
    <t>Celda 8 (tratamiento y observación)</t>
  </si>
  <si>
    <t>Celda 1 (traslado por mal estado del suelo</t>
  </si>
  <si>
    <t>Celda 2 Traslado por defectos de la celda 7 y posibles obras</t>
  </si>
  <si>
    <t>A</t>
  </si>
  <si>
    <t>Celda 2 (fin tratamiento)</t>
  </si>
  <si>
    <t>Cámara 8 (cámras climáticas)</t>
  </si>
  <si>
    <t>Celda 3 (animalario)</t>
  </si>
  <si>
    <t>Lote (puesta en cautividad)</t>
  </si>
  <si>
    <t>Cámara 8 (cámaras climáticas)</t>
  </si>
  <si>
    <t xml:space="preserve"> 246 (Individualización renacuajos)</t>
  </si>
  <si>
    <t xml:space="preserve">Celda 8 (animalario) traslado juveniles por poco espacio en las cc. </t>
  </si>
  <si>
    <t>muerte natural (puesta rara/poco sana)</t>
  </si>
  <si>
    <t>Muerte natural (a lo largo de la semana)</t>
  </si>
  <si>
    <t>Eutanasia por enfermedad de renacuajos y alta mortalidad</t>
  </si>
  <si>
    <t>Traslado a C1 (observación: no comen)</t>
  </si>
  <si>
    <t>Celda 1 (observación: débil y siempre está en la superficie)</t>
  </si>
  <si>
    <t>Celda 7 del animalario</t>
  </si>
  <si>
    <t xml:space="preserve">Celda 7 (animalario) traslado juveniles por poco espacio en las cc. </t>
  </si>
  <si>
    <t>Campo (Rioja, Navarra, Aragón)</t>
  </si>
  <si>
    <t>Lote (puesta sin eclosionar)</t>
  </si>
  <si>
    <t>31/09/23</t>
  </si>
  <si>
    <t>Individualización puesta Cámara 8</t>
  </si>
  <si>
    <t>Lote</t>
  </si>
  <si>
    <t>Campo Guillena</t>
  </si>
  <si>
    <t xml:space="preserve">Cámara 4 Individualización lote </t>
  </si>
  <si>
    <t>Lote puesta animalario</t>
  </si>
  <si>
    <t>Cámara 4 individualización lote</t>
  </si>
  <si>
    <t>Fin procedimiento (eutanasia)</t>
  </si>
  <si>
    <t>07(07/2022</t>
  </si>
  <si>
    <t>q8_04</t>
  </si>
  <si>
    <t>Cámara  2</t>
  </si>
  <si>
    <t>Cámaera 9</t>
  </si>
  <si>
    <t>Fin de experimento (puesta no está en buen estado)</t>
  </si>
  <si>
    <t>Celda 1 (observación juvenil)</t>
  </si>
  <si>
    <t>22_07</t>
  </si>
  <si>
    <t>23_06</t>
  </si>
  <si>
    <t>Giorgio</t>
  </si>
  <si>
    <t>Faymar</t>
  </si>
  <si>
    <t>SI</t>
  </si>
  <si>
    <t>devueltos a Faymar por mal estado de salud</t>
  </si>
  <si>
    <t>Eutanasia a individuo enfermo/moribundo despues de 3 meses de alimentación asistida y tratamiento</t>
  </si>
  <si>
    <t>Individualización de lote</t>
  </si>
  <si>
    <t>20_03</t>
  </si>
  <si>
    <t>Celda 3 (fin de tratamiento, animal sano y come por su cuenta)</t>
  </si>
  <si>
    <t>Celda1</t>
  </si>
  <si>
    <t xml:space="preserve">Celda 1 (observación) </t>
  </si>
  <si>
    <t>Cámara  8</t>
  </si>
  <si>
    <t xml:space="preserve">Eutanasia por enfermedad, se toman muestras para analizar en laboratrio </t>
  </si>
  <si>
    <t xml:space="preserve">S </t>
  </si>
  <si>
    <t>Cámrara 8</t>
  </si>
  <si>
    <t>Se escapan en campo</t>
  </si>
  <si>
    <t>Realojamiento como mascotas</t>
  </si>
  <si>
    <t>Cámra 8</t>
  </si>
  <si>
    <t>Campo (Galicia)</t>
  </si>
  <si>
    <t>Celda 1 (observación)</t>
  </si>
  <si>
    <t>Individualización lote Cámara 8</t>
  </si>
  <si>
    <t>Eutanasia y disección de muestras</t>
  </si>
  <si>
    <t>Individualizacion lote Cámara 4</t>
  </si>
  <si>
    <t>Animalario (mesocosmos)</t>
  </si>
  <si>
    <t>Mesocosmos</t>
  </si>
  <si>
    <t xml:space="preserve">Celda 8 </t>
  </si>
  <si>
    <t>Desaparecido, asumimos que muerto</t>
  </si>
  <si>
    <t>Eutanasia y reciogida muestras análisis</t>
  </si>
  <si>
    <t>Scaphiopus couchii (celda 3):  15 adultos</t>
  </si>
  <si>
    <r>
      <t xml:space="preserve">Alytes cisternasii </t>
    </r>
    <r>
      <rPr>
        <sz val="12"/>
        <rFont val="Times New Roman"/>
        <family val="1"/>
      </rPr>
      <t>(Mesocosmos)</t>
    </r>
  </si>
  <si>
    <r>
      <t xml:space="preserve">Taeniopygia guttata </t>
    </r>
    <r>
      <rPr>
        <sz val="12"/>
        <rFont val="Times New Roman"/>
        <family val="1"/>
      </rPr>
      <t>(Aviario)</t>
    </r>
  </si>
  <si>
    <t>14+1 lote</t>
  </si>
  <si>
    <r>
      <rPr>
        <i/>
        <sz val="12"/>
        <rFont val="Times New Roman"/>
        <family val="1"/>
      </rPr>
      <t>Pelodytes ibericus</t>
    </r>
    <r>
      <rPr>
        <sz val="12"/>
        <rFont val="Times New Roman"/>
        <family val="1"/>
        <charset val="1"/>
      </rPr>
      <t xml:space="preserve"> (Mesocosmos)</t>
    </r>
  </si>
  <si>
    <r>
      <rPr>
        <i/>
        <sz val="12"/>
        <rFont val="Times New Roman"/>
        <family val="1"/>
      </rPr>
      <t>Bufo calamita</t>
    </r>
    <r>
      <rPr>
        <sz val="12"/>
        <rFont val="Times New Roman"/>
        <family val="1"/>
        <charset val="1"/>
      </rPr>
      <t xml:space="preserve"> (Mesocosmos)</t>
    </r>
  </si>
  <si>
    <t>22_02</t>
  </si>
  <si>
    <r>
      <t xml:space="preserve">Discoglossus galganoi </t>
    </r>
    <r>
      <rPr>
        <sz val="12"/>
        <rFont val="Times New Roman"/>
        <family val="1"/>
      </rPr>
      <t>(Mesocosmos)</t>
    </r>
  </si>
  <si>
    <t>Campo (Coria del Río)</t>
  </si>
  <si>
    <t>Spea multiplicata (ANIMALARIO:celda 3: 15 adultos, 18 juveniles; CC: 15 juveniles).</t>
  </si>
  <si>
    <t>Reyes Begoña, Karen</t>
  </si>
  <si>
    <t>Nº de Colegiado: 859</t>
  </si>
  <si>
    <t>Colegio Oficial de: Cádiz</t>
  </si>
  <si>
    <t>Pelobates cutripes (ANIMALARIO:celdas 2, 3= 63 + CÁMARAS CLIMÁTICAS cámaras 2, 4, 8, 9 = 384+196+77+288; Mesocosmos: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</si>
</sst>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d/mm/yyyy"/>
  </numFmts>
  <fonts count="23">
    <font>
      <sz val="10"/>
      <name val="Arial"/>
      <family val="2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6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i/>
      <sz val="12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rgb="FF339966"/>
      <name val="Zapf Dingbats"/>
      <charset val="1"/>
    </font>
    <font>
      <sz val="10"/>
      <color rgb="FFDD0806"/>
      <name val="Zapf Dingbats"/>
      <charset val="1"/>
    </font>
    <font>
      <sz val="10"/>
      <color rgb="FF1FB714"/>
      <name val="Zapf Dingbats"/>
      <charset val="1"/>
    </font>
    <font>
      <sz val="10"/>
      <name val="Zapf Dingbats"/>
      <charset val="1"/>
    </font>
    <font>
      <b/>
      <i/>
      <sz val="12"/>
      <name val="Times New Roman"/>
      <family val="1"/>
      <charset val="1"/>
    </font>
    <font>
      <sz val="8"/>
      <name val="Arial"/>
      <family val="2"/>
      <charset val="1"/>
    </font>
    <font>
      <i/>
      <sz val="12"/>
      <name val="Times New Roman"/>
      <family val="1"/>
    </font>
    <font>
      <sz val="10"/>
      <color rgb="FF339966"/>
      <name val="Zapf Dingbats"/>
      <charset val="2"/>
    </font>
    <font>
      <sz val="10"/>
      <color rgb="FFDD0806"/>
      <name val="Zapf Dingbats"/>
      <charset val="2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0"/>
      <name val="Arial"/>
    </font>
    <font>
      <sz val="1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C0C0C0"/>
        <bgColor rgb="FFB7DEE8"/>
      </patternFill>
    </fill>
    <fill>
      <patternFill patternType="solid">
        <fgColor rgb="FFCCFFFF"/>
        <bgColor rgb="FFDBEEF4"/>
      </patternFill>
    </fill>
    <fill>
      <patternFill patternType="solid">
        <fgColor rgb="FFFFCC99"/>
        <bgColor rgb="FFFAC090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CCFFFF"/>
      </patternFill>
    </fill>
    <fill>
      <patternFill patternType="solid">
        <fgColor rgb="FFB7DEE8"/>
        <bgColor rgb="FF99CC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rgb="FF99CCFF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3FFFF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3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000000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7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" fontId="0" fillId="0" borderId="0" xfId="0" applyNumberFormat="1"/>
    <xf numFmtId="0" fontId="9" fillId="0" borderId="0" xfId="0" applyFont="1"/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/>
    <xf numFmtId="0" fontId="0" fillId="0" borderId="14" xfId="0" applyFont="1" applyBorder="1"/>
    <xf numFmtId="164" fontId="0" fillId="0" borderId="14" xfId="0" applyNumberFormat="1" applyBorder="1" applyAlignment="1">
      <alignment horizontal="center"/>
    </xf>
    <xf numFmtId="1" fontId="0" fillId="0" borderId="14" xfId="0" applyNumberForma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6" fillId="0" borderId="0" xfId="0" applyFont="1"/>
    <xf numFmtId="0" fontId="12" fillId="0" borderId="14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" fontId="0" fillId="3" borderId="14" xfId="0" applyNumberFormat="1" applyFill="1" applyBorder="1"/>
    <xf numFmtId="0" fontId="0" fillId="3" borderId="14" xfId="0" applyFont="1" applyFill="1" applyBorder="1"/>
    <xf numFmtId="0" fontId="10" fillId="3" borderId="14" xfId="0" applyFont="1" applyFill="1" applyBorder="1" applyAlignment="1">
      <alignment horizontal="center"/>
    </xf>
    <xf numFmtId="0" fontId="0" fillId="4" borderId="14" xfId="0" applyFont="1" applyFill="1" applyBorder="1"/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/>
    </xf>
    <xf numFmtId="1" fontId="0" fillId="3" borderId="14" xfId="0" applyNumberFormat="1" applyFont="1" applyFill="1" applyBorder="1"/>
    <xf numFmtId="0" fontId="0" fillId="3" borderId="14" xfId="0" applyFill="1" applyBorder="1"/>
    <xf numFmtId="0" fontId="0" fillId="4" borderId="14" xfId="0" applyFont="1" applyFill="1" applyBorder="1" applyAlignment="1">
      <alignment horizontal="center"/>
    </xf>
    <xf numFmtId="14" fontId="0" fillId="4" borderId="0" xfId="0" applyNumberFormat="1" applyFill="1" applyAlignment="1">
      <alignment horizontal="center"/>
    </xf>
    <xf numFmtId="1" fontId="0" fillId="4" borderId="14" xfId="0" applyNumberFormat="1" applyFill="1" applyBorder="1"/>
    <xf numFmtId="164" fontId="0" fillId="4" borderId="14" xfId="0" applyNumberFormat="1" applyFill="1" applyBorder="1" applyAlignment="1">
      <alignment horizontal="center"/>
    </xf>
    <xf numFmtId="0" fontId="0" fillId="4" borderId="14" xfId="0" applyFill="1" applyBorder="1"/>
    <xf numFmtId="0" fontId="11" fillId="3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" fontId="0" fillId="5" borderId="14" xfId="0" applyNumberFormat="1" applyFill="1" applyBorder="1"/>
    <xf numFmtId="0" fontId="0" fillId="5" borderId="14" xfId="0" applyFont="1" applyFill="1" applyBorder="1"/>
    <xf numFmtId="0" fontId="8" fillId="0" borderId="0" xfId="0" applyFont="1"/>
    <xf numFmtId="0" fontId="0" fillId="4" borderId="0" xfId="0" applyFill="1"/>
    <xf numFmtId="1" fontId="0" fillId="3" borderId="14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left"/>
    </xf>
    <xf numFmtId="164" fontId="0" fillId="3" borderId="14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2" fillId="3" borderId="14" xfId="0" applyFont="1" applyFill="1" applyBorder="1"/>
    <xf numFmtId="0" fontId="11" fillId="3" borderId="14" xfId="0" applyFont="1" applyFill="1" applyBorder="1"/>
    <xf numFmtId="0" fontId="12" fillId="4" borderId="14" xfId="0" applyFont="1" applyFill="1" applyBorder="1"/>
    <xf numFmtId="0" fontId="11" fillId="4" borderId="14" xfId="0" applyFont="1" applyFill="1" applyBorder="1"/>
    <xf numFmtId="0" fontId="0" fillId="6" borderId="14" xfId="0" applyFon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0" fontId="0" fillId="7" borderId="14" xfId="0" applyFill="1" applyBorder="1"/>
    <xf numFmtId="0" fontId="12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1" fontId="0" fillId="4" borderId="14" xfId="0" applyNumberFormat="1" applyFont="1" applyFill="1" applyBorder="1"/>
    <xf numFmtId="0" fontId="0" fillId="5" borderId="14" xfId="0" applyFill="1" applyBorder="1"/>
    <xf numFmtId="1" fontId="0" fillId="0" borderId="14" xfId="0" applyNumberFormat="1" applyFont="1" applyBorder="1" applyAlignment="1">
      <alignment horizontal="right"/>
    </xf>
    <xf numFmtId="0" fontId="13" fillId="4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1" fontId="0" fillId="8" borderId="14" xfId="0" applyNumberFormat="1" applyFill="1" applyBorder="1"/>
    <xf numFmtId="1" fontId="0" fillId="9" borderId="14" xfId="0" applyNumberFormat="1" applyFill="1" applyBorder="1"/>
    <xf numFmtId="0" fontId="0" fillId="9" borderId="14" xfId="0" applyFont="1" applyFill="1" applyBorder="1"/>
    <xf numFmtId="0" fontId="0" fillId="8" borderId="14" xfId="0" applyFont="1" applyFill="1" applyBorder="1"/>
    <xf numFmtId="0" fontId="0" fillId="8" borderId="14" xfId="0" applyFill="1" applyBorder="1"/>
    <xf numFmtId="1" fontId="0" fillId="8" borderId="14" xfId="0" applyNumberFormat="1" applyFont="1" applyFill="1" applyBorder="1"/>
    <xf numFmtId="0" fontId="0" fillId="8" borderId="14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164" fontId="0" fillId="10" borderId="14" xfId="0" applyNumberFormat="1" applyFill="1" applyBorder="1" applyAlignment="1">
      <alignment horizontal="center"/>
    </xf>
    <xf numFmtId="1" fontId="0" fillId="10" borderId="14" xfId="0" applyNumberFormat="1" applyFill="1" applyBorder="1"/>
    <xf numFmtId="0" fontId="0" fillId="10" borderId="14" xfId="0" applyFont="1" applyFill="1" applyBorder="1"/>
    <xf numFmtId="0" fontId="0" fillId="10" borderId="14" xfId="0" applyFill="1" applyBorder="1"/>
    <xf numFmtId="1" fontId="0" fillId="8" borderId="14" xfId="0" applyNumberFormat="1" applyFill="1" applyBorder="1" applyAlignment="1">
      <alignment horizontal="right"/>
    </xf>
    <xf numFmtId="1" fontId="0" fillId="10" borderId="14" xfId="0" applyNumberFormat="1" applyFont="1" applyFill="1" applyBorder="1"/>
    <xf numFmtId="0" fontId="0" fillId="12" borderId="14" xfId="0" applyFill="1" applyBorder="1" applyAlignment="1">
      <alignment horizontal="center"/>
    </xf>
    <xf numFmtId="0" fontId="0" fillId="11" borderId="14" xfId="0" applyFont="1" applyFill="1" applyBorder="1"/>
    <xf numFmtId="0" fontId="13" fillId="11" borderId="14" xfId="0" applyFont="1" applyFill="1" applyBorder="1" applyAlignment="1">
      <alignment horizontal="left"/>
    </xf>
    <xf numFmtId="0" fontId="11" fillId="11" borderId="14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/>
    </xf>
    <xf numFmtId="164" fontId="0" fillId="11" borderId="14" xfId="0" applyNumberFormat="1" applyFill="1" applyBorder="1" applyAlignment="1">
      <alignment horizontal="center"/>
    </xf>
    <xf numFmtId="1" fontId="0" fillId="11" borderId="14" xfId="0" applyNumberFormat="1" applyFill="1" applyBorder="1"/>
    <xf numFmtId="0" fontId="0" fillId="11" borderId="14" xfId="0" applyFill="1" applyBorder="1" applyAlignment="1">
      <alignment horizontal="center"/>
    </xf>
    <xf numFmtId="14" fontId="0" fillId="3" borderId="14" xfId="0" applyNumberFormat="1" applyFon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14" fontId="0" fillId="11" borderId="14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0" fillId="11" borderId="14" xfId="0" applyFill="1" applyBorder="1"/>
    <xf numFmtId="1" fontId="0" fillId="11" borderId="14" xfId="0" applyNumberFormat="1" applyFont="1" applyFill="1" applyBorder="1"/>
    <xf numFmtId="0" fontId="0" fillId="13" borderId="14" xfId="0" applyFill="1" applyBorder="1"/>
    <xf numFmtId="0" fontId="0" fillId="14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0" fillId="15" borderId="14" xfId="0" applyFon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" fontId="0" fillId="15" borderId="14" xfId="0" applyNumberFormat="1" applyFill="1" applyBorder="1"/>
    <xf numFmtId="0" fontId="0" fillId="15" borderId="14" xfId="0" applyFont="1" applyFill="1" applyBorder="1"/>
    <xf numFmtId="164" fontId="0" fillId="11" borderId="14" xfId="0" applyNumberFormat="1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/>
    <xf numFmtId="0" fontId="0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 vertical="center"/>
    </xf>
    <xf numFmtId="14" fontId="9" fillId="0" borderId="0" xfId="0" applyNumberFormat="1" applyFont="1"/>
    <xf numFmtId="14" fontId="2" fillId="2" borderId="14" xfId="0" applyNumberFormat="1" applyFont="1" applyFill="1" applyBorder="1" applyAlignment="1">
      <alignment horizontal="center"/>
    </xf>
    <xf numFmtId="14" fontId="0" fillId="8" borderId="14" xfId="0" applyNumberFormat="1" applyFill="1" applyBorder="1" applyAlignment="1">
      <alignment horizontal="center"/>
    </xf>
    <xf numFmtId="14" fontId="0" fillId="0" borderId="0" xfId="0" applyNumberFormat="1"/>
    <xf numFmtId="0" fontId="0" fillId="0" borderId="15" xfId="0" applyBorder="1"/>
    <xf numFmtId="0" fontId="0" fillId="16" borderId="14" xfId="0" applyFill="1" applyBorder="1" applyAlignment="1">
      <alignment horizontal="center"/>
    </xf>
    <xf numFmtId="164" fontId="0" fillId="16" borderId="14" xfId="0" applyNumberFormat="1" applyFill="1" applyBorder="1" applyAlignment="1">
      <alignment horizontal="center"/>
    </xf>
    <xf numFmtId="1" fontId="0" fillId="16" borderId="14" xfId="0" applyNumberFormat="1" applyFill="1" applyBorder="1"/>
    <xf numFmtId="0" fontId="0" fillId="16" borderId="14" xfId="0" applyFill="1" applyBorder="1"/>
    <xf numFmtId="0" fontId="0" fillId="16" borderId="14" xfId="0" applyFont="1" applyFill="1" applyBorder="1"/>
    <xf numFmtId="0" fontId="12" fillId="16" borderId="14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14" fontId="0" fillId="16" borderId="14" xfId="0" applyNumberFormat="1" applyFill="1" applyBorder="1" applyAlignment="1">
      <alignment horizontal="center"/>
    </xf>
    <xf numFmtId="14" fontId="0" fillId="16" borderId="14" xfId="0" applyNumberFormat="1" applyFont="1" applyFill="1" applyBorder="1" applyAlignment="1">
      <alignment horizontal="center"/>
    </xf>
    <xf numFmtId="1" fontId="0" fillId="16" borderId="14" xfId="0" applyNumberFormat="1" applyFont="1" applyFill="1" applyBorder="1"/>
    <xf numFmtId="0" fontId="13" fillId="16" borderId="14" xfId="0" applyFont="1" applyFill="1" applyBorder="1" applyAlignment="1">
      <alignment horizontal="center"/>
    </xf>
    <xf numFmtId="14" fontId="0" fillId="17" borderId="15" xfId="0" applyNumberFormat="1" applyFill="1" applyBorder="1" applyAlignment="1">
      <alignment horizontal="center"/>
    </xf>
    <xf numFmtId="0" fontId="0" fillId="17" borderId="15" xfId="0" applyFill="1" applyBorder="1"/>
    <xf numFmtId="164" fontId="0" fillId="18" borderId="14" xfId="0" applyNumberFormat="1" applyFill="1" applyBorder="1" applyAlignment="1">
      <alignment horizontal="center"/>
    </xf>
    <xf numFmtId="164" fontId="0" fillId="19" borderId="14" xfId="0" applyNumberFormat="1" applyFill="1" applyBorder="1" applyAlignment="1">
      <alignment horizontal="center"/>
    </xf>
    <xf numFmtId="0" fontId="0" fillId="0" borderId="0" xfId="0" applyFill="1"/>
    <xf numFmtId="0" fontId="0" fillId="17" borderId="14" xfId="0" applyFill="1" applyBorder="1" applyAlignment="1">
      <alignment horizontal="center"/>
    </xf>
    <xf numFmtId="16" fontId="0" fillId="0" borderId="0" xfId="0" applyNumberFormat="1"/>
    <xf numFmtId="1" fontId="0" fillId="8" borderId="14" xfId="0" applyNumberForma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right"/>
    </xf>
    <xf numFmtId="164" fontId="0" fillId="8" borderId="14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16" borderId="14" xfId="0" applyFill="1" applyBorder="1" applyAlignment="1">
      <alignment horizontal="right"/>
    </xf>
    <xf numFmtId="0" fontId="12" fillId="17" borderId="15" xfId="0" applyFont="1" applyFill="1" applyBorder="1" applyAlignment="1">
      <alignment horizontal="center"/>
    </xf>
    <xf numFmtId="164" fontId="0" fillId="16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" fontId="0" fillId="4" borderId="16" xfId="0" applyNumberFormat="1" applyFill="1" applyBorder="1"/>
    <xf numFmtId="0" fontId="0" fillId="0" borderId="16" xfId="0" applyFont="1" applyBorder="1"/>
    <xf numFmtId="0" fontId="0" fillId="4" borderId="16" xfId="0" applyFont="1" applyFill="1" applyBorder="1"/>
    <xf numFmtId="0" fontId="0" fillId="16" borderId="17" xfId="0" applyFont="1" applyFill="1" applyBorder="1" applyAlignment="1">
      <alignment horizontal="center"/>
    </xf>
    <xf numFmtId="164" fontId="0" fillId="16" borderId="17" xfId="0" applyNumberFormat="1" applyFill="1" applyBorder="1" applyAlignment="1">
      <alignment horizontal="center"/>
    </xf>
    <xf numFmtId="1" fontId="0" fillId="16" borderId="17" xfId="0" applyNumberFormat="1" applyFill="1" applyBorder="1"/>
    <xf numFmtId="0" fontId="0" fillId="16" borderId="17" xfId="0" applyFont="1" applyFill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0" xfId="0" applyFont="1" applyBorder="1"/>
    <xf numFmtId="0" fontId="0" fillId="0" borderId="0" xfId="0" applyBorder="1"/>
    <xf numFmtId="0" fontId="0" fillId="0" borderId="14" xfId="0" applyBorder="1" applyAlignment="1">
      <alignment horizontal="right"/>
    </xf>
    <xf numFmtId="0" fontId="0" fillId="20" borderId="14" xfId="0" applyFont="1" applyFill="1" applyBorder="1" applyAlignment="1">
      <alignment horizontal="center"/>
    </xf>
    <xf numFmtId="164" fontId="0" fillId="20" borderId="14" xfId="0" applyNumberFormat="1" applyFill="1" applyBorder="1" applyAlignment="1">
      <alignment horizontal="center"/>
    </xf>
    <xf numFmtId="1" fontId="0" fillId="20" borderId="14" xfId="0" applyNumberFormat="1" applyFill="1" applyBorder="1"/>
    <xf numFmtId="0" fontId="0" fillId="20" borderId="14" xfId="0" applyFont="1" applyFill="1" applyBorder="1"/>
    <xf numFmtId="0" fontId="0" fillId="20" borderId="17" xfId="0" applyFont="1" applyFill="1" applyBorder="1"/>
    <xf numFmtId="0" fontId="0" fillId="8" borderId="0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" fontId="0" fillId="8" borderId="0" xfId="0" applyNumberFormat="1" applyFill="1" applyBorder="1"/>
    <xf numFmtId="0" fontId="0" fillId="8" borderId="0" xfId="0" applyFont="1" applyFill="1" applyBorder="1"/>
    <xf numFmtId="0" fontId="21" fillId="8" borderId="14" xfId="0" applyFont="1" applyFill="1" applyBorder="1"/>
    <xf numFmtId="0" fontId="0" fillId="17" borderId="14" xfId="0" applyFill="1" applyBorder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left"/>
    </xf>
    <xf numFmtId="0" fontId="0" fillId="8" borderId="14" xfId="0" applyFill="1" applyBorder="1" applyAlignment="1">
      <alignment horizontal="right"/>
    </xf>
    <xf numFmtId="0" fontId="0" fillId="8" borderId="14" xfId="0" applyFill="1" applyBorder="1" applyAlignment="1">
      <alignment horizontal="left"/>
    </xf>
    <xf numFmtId="0" fontId="0" fillId="19" borderId="14" xfId="0" applyFill="1" applyBorder="1" applyAlignment="1">
      <alignment horizontal="center"/>
    </xf>
    <xf numFmtId="0" fontId="0" fillId="19" borderId="14" xfId="0" applyFill="1" applyBorder="1"/>
    <xf numFmtId="0" fontId="0" fillId="21" borderId="14" xfId="0" applyFill="1" applyBorder="1" applyAlignment="1">
      <alignment horizontal="center"/>
    </xf>
    <xf numFmtId="0" fontId="0" fillId="21" borderId="14" xfId="0" applyFill="1" applyBorder="1"/>
    <xf numFmtId="0" fontId="0" fillId="16" borderId="14" xfId="0" applyFill="1" applyBorder="1" applyAlignment="1">
      <alignment horizontal="left"/>
    </xf>
    <xf numFmtId="0" fontId="0" fillId="8" borderId="14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14" fontId="0" fillId="8" borderId="14" xfId="0" applyNumberFormat="1" applyFill="1" applyBorder="1" applyAlignment="1">
      <alignment horizontal="center" vertical="center"/>
    </xf>
    <xf numFmtId="14" fontId="0" fillId="16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16" borderId="14" xfId="0" applyNumberFormat="1" applyFill="1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/>
    </xf>
  </cellXfs>
  <cellStyles count="5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Normal" xfId="0" builtinId="0"/>
  </cellStyles>
  <dxfs count="860"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1FB714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AC090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FFCC"/>
      <color rgb="FF99FFCC"/>
      <color rgb="FF00FF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447840</xdr:colOff>
      <xdr:row>10</xdr:row>
      <xdr:rowOff>19080</xdr:rowOff>
    </xdr:from>
    <xdr:to>
      <xdr:col>1</xdr:col>
      <xdr:colOff>719280</xdr:colOff>
      <xdr:row>11</xdr:row>
      <xdr:rowOff>33480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7880" y="2164680"/>
          <a:ext cx="271440" cy="204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38880</xdr:colOff>
      <xdr:row>9</xdr:row>
      <xdr:rowOff>85680</xdr:rowOff>
    </xdr:from>
    <xdr:to>
      <xdr:col>2</xdr:col>
      <xdr:colOff>339120</xdr:colOff>
      <xdr:row>10</xdr:row>
      <xdr:rowOff>118800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38000" y="2069280"/>
          <a:ext cx="300240" cy="195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5</xdr:col>
      <xdr:colOff>213480</xdr:colOff>
      <xdr:row>10</xdr:row>
      <xdr:rowOff>4320</xdr:rowOff>
    </xdr:from>
    <xdr:to>
      <xdr:col>5</xdr:col>
      <xdr:colOff>502200</xdr:colOff>
      <xdr:row>11</xdr:row>
      <xdr:rowOff>10800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04360" y="2149920"/>
          <a:ext cx="288720" cy="196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es-ES" sz="1000" b="0" strike="noStrike" spc="-1">
              <a:solidFill>
                <a:srgbClr val="000000"/>
              </a:solidFill>
              <a:latin typeface="Times New Roman"/>
            </a:rPr>
            <a:t> X</a:t>
          </a:r>
          <a:endParaRPr lang="es-ES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36"/>
  <sheetViews>
    <sheetView tabSelected="1" topLeftCell="B1" zoomScale="85" zoomScaleNormal="85" zoomScalePageLayoutView="85" workbookViewId="0">
      <selection activeCell="B22" sqref="B22:H22"/>
    </sheetView>
  </sheetViews>
  <sheetFormatPr baseColWidth="10" defaultColWidth="10.85546875" defaultRowHeight="12.75"/>
  <cols>
    <col min="1" max="1" width="0.7109375" customWidth="1"/>
    <col min="2" max="2" width="34.7109375" customWidth="1"/>
    <col min="8" max="8" width="74.85546875" customWidth="1"/>
    <col min="11" max="11" width="13.28515625" customWidth="1"/>
  </cols>
  <sheetData>
    <row r="3" spans="2:11" ht="20.25">
      <c r="B3" s="1" t="s">
        <v>0</v>
      </c>
      <c r="G3" s="2" t="s">
        <v>1</v>
      </c>
    </row>
    <row r="4" spans="2:11" ht="30.2" customHeight="1">
      <c r="B4" s="3"/>
    </row>
    <row r="5" spans="2:11" ht="20.25">
      <c r="B5" s="3"/>
      <c r="E5" s="4" t="s">
        <v>2</v>
      </c>
    </row>
    <row r="6" spans="2:11" ht="18.75">
      <c r="E6" s="4" t="s">
        <v>3</v>
      </c>
    </row>
    <row r="9" spans="2:11" ht="15.75" customHeight="1">
      <c r="B9" s="202"/>
      <c r="C9" s="202"/>
      <c r="D9" s="202"/>
      <c r="E9" s="202"/>
      <c r="F9" s="202"/>
      <c r="G9" s="202"/>
      <c r="H9" s="203" t="s">
        <v>4</v>
      </c>
      <c r="I9" s="203"/>
      <c r="J9" s="203"/>
      <c r="K9" s="203"/>
    </row>
    <row r="10" spans="2:11" ht="12.75" customHeight="1">
      <c r="B10" s="5" t="s">
        <v>5</v>
      </c>
      <c r="C10" s="204" t="s">
        <v>6</v>
      </c>
      <c r="D10" s="204"/>
      <c r="E10" s="204"/>
      <c r="F10" s="204" t="s">
        <v>7</v>
      </c>
      <c r="G10" s="204"/>
      <c r="H10" s="204"/>
      <c r="I10" s="204"/>
      <c r="J10" s="205" t="s">
        <v>8</v>
      </c>
      <c r="K10" s="205"/>
    </row>
    <row r="11" spans="2:11" ht="15" customHeight="1">
      <c r="B11" s="6" t="s">
        <v>9</v>
      </c>
      <c r="C11" s="204"/>
      <c r="D11" s="204"/>
      <c r="E11" s="204"/>
      <c r="F11" s="204"/>
      <c r="G11" s="204"/>
      <c r="H11" s="204"/>
      <c r="I11" s="204"/>
      <c r="J11" s="206">
        <v>41050</v>
      </c>
      <c r="K11" s="206"/>
    </row>
    <row r="12" spans="2:11" ht="13.7" customHeight="1">
      <c r="B12" s="7"/>
      <c r="C12" s="204"/>
      <c r="D12" s="204"/>
      <c r="E12" s="204"/>
      <c r="F12" s="204"/>
      <c r="G12" s="204"/>
      <c r="H12" s="204"/>
      <c r="I12" s="204"/>
      <c r="J12" s="207"/>
      <c r="K12" s="207"/>
    </row>
    <row r="13" spans="2:11" ht="12.75" customHeight="1">
      <c r="B13" s="208" t="s">
        <v>10</v>
      </c>
      <c r="C13" s="208"/>
      <c r="D13" s="209"/>
      <c r="E13" s="209"/>
      <c r="F13" s="209"/>
      <c r="G13" s="209"/>
      <c r="H13" s="209"/>
      <c r="I13" s="210" t="s">
        <v>11</v>
      </c>
      <c r="J13" s="211" t="s">
        <v>12</v>
      </c>
      <c r="K13" s="211"/>
    </row>
    <row r="14" spans="2:11" ht="16.5" customHeight="1">
      <c r="B14" s="212" t="s">
        <v>13</v>
      </c>
      <c r="C14" s="212"/>
      <c r="D14" s="213" t="s">
        <v>14</v>
      </c>
      <c r="E14" s="213"/>
      <c r="F14" s="213"/>
      <c r="G14" s="213"/>
      <c r="H14" s="213"/>
      <c r="I14" s="210"/>
      <c r="J14" s="211"/>
      <c r="K14" s="211"/>
    </row>
    <row r="15" spans="2:11" ht="25.5" customHeight="1">
      <c r="B15" s="208" t="s">
        <v>15</v>
      </c>
      <c r="C15" s="208"/>
      <c r="D15" s="214" t="s">
        <v>16</v>
      </c>
      <c r="E15" s="214"/>
      <c r="F15" s="214"/>
      <c r="G15" s="214"/>
      <c r="H15" s="214"/>
      <c r="I15" s="210" t="s">
        <v>17</v>
      </c>
      <c r="J15" s="210"/>
      <c r="K15" s="211"/>
    </row>
    <row r="16" spans="2:11" ht="16.5" customHeight="1">
      <c r="B16" s="212" t="s">
        <v>204</v>
      </c>
      <c r="C16" s="212"/>
      <c r="D16" s="214"/>
      <c r="E16" s="214"/>
      <c r="F16" s="214"/>
      <c r="G16" s="214"/>
      <c r="H16" s="214"/>
      <c r="I16" s="210"/>
      <c r="J16" s="210"/>
      <c r="K16" s="211"/>
    </row>
    <row r="17" spans="2:12" ht="12.75" customHeight="1">
      <c r="B17" s="215" t="s">
        <v>18</v>
      </c>
      <c r="C17" s="215"/>
      <c r="D17" s="215"/>
      <c r="E17" s="215"/>
      <c r="F17" s="215"/>
      <c r="G17" s="215"/>
      <c r="H17" s="215"/>
      <c r="I17" s="215"/>
      <c r="J17" s="215"/>
      <c r="K17" s="215"/>
    </row>
    <row r="18" spans="2:12" ht="15.75" customHeight="1">
      <c r="B18" s="216" t="s">
        <v>19</v>
      </c>
      <c r="C18" s="216"/>
      <c r="D18" s="217" t="s">
        <v>401</v>
      </c>
      <c r="E18" s="217"/>
      <c r="F18" s="217"/>
      <c r="G18" s="217"/>
      <c r="H18" s="217"/>
      <c r="I18" s="8" t="s">
        <v>20</v>
      </c>
      <c r="J18" s="8"/>
      <c r="K18" s="9"/>
    </row>
    <row r="19" spans="2:12" ht="16.5" customHeight="1">
      <c r="B19" s="212" t="s">
        <v>402</v>
      </c>
      <c r="C19" s="212"/>
      <c r="D19" s="218" t="s">
        <v>403</v>
      </c>
      <c r="E19" s="218"/>
      <c r="F19" s="218"/>
      <c r="G19" s="219"/>
      <c r="H19" s="219"/>
      <c r="I19" s="219"/>
      <c r="J19" s="219"/>
      <c r="K19" s="219"/>
    </row>
    <row r="20" spans="2:12" ht="16.5" customHeight="1">
      <c r="B20" s="10" t="s">
        <v>21</v>
      </c>
      <c r="C20" s="222"/>
      <c r="D20" s="222"/>
      <c r="E20" s="222"/>
      <c r="F20" s="222"/>
      <c r="G20" s="222"/>
      <c r="H20" s="222"/>
      <c r="I20" s="223"/>
      <c r="J20" s="223"/>
      <c r="K20" s="11"/>
    </row>
    <row r="21" spans="2:12" ht="13.7" customHeight="1">
      <c r="B21" s="224"/>
      <c r="C21" s="224"/>
      <c r="D21" s="224"/>
      <c r="E21" s="224"/>
      <c r="F21" s="224"/>
      <c r="G21" s="224"/>
      <c r="H21" s="224"/>
      <c r="I21" s="225" t="s">
        <v>22</v>
      </c>
      <c r="J21" s="225"/>
      <c r="K21" s="225"/>
    </row>
    <row r="22" spans="2:12" ht="16.5" customHeight="1" thickBot="1">
      <c r="B22" s="220" t="s">
        <v>404</v>
      </c>
      <c r="C22" s="220"/>
      <c r="D22" s="220"/>
      <c r="E22" s="220"/>
      <c r="F22" s="220"/>
      <c r="G22" s="220"/>
      <c r="H22" s="220"/>
      <c r="I22" s="226">
        <v>1015</v>
      </c>
      <c r="J22" s="226"/>
      <c r="K22" s="226"/>
      <c r="L22" s="12"/>
    </row>
    <row r="23" spans="2:12" ht="16.5" customHeight="1" thickBot="1">
      <c r="B23" s="220" t="s">
        <v>391</v>
      </c>
      <c r="C23" s="220"/>
      <c r="D23" s="220"/>
      <c r="E23" s="220"/>
      <c r="F23" s="220"/>
      <c r="G23" s="220"/>
      <c r="H23" s="220"/>
      <c r="I23" s="221">
        <v>15</v>
      </c>
      <c r="J23" s="221"/>
      <c r="K23" s="221"/>
    </row>
    <row r="24" spans="2:12" ht="16.5" customHeight="1">
      <c r="B24" s="227" t="s">
        <v>251</v>
      </c>
      <c r="C24" s="228"/>
      <c r="D24" s="228"/>
      <c r="E24" s="228"/>
      <c r="F24" s="228"/>
      <c r="G24" s="228"/>
      <c r="H24" s="228"/>
      <c r="I24" s="221">
        <v>1</v>
      </c>
      <c r="J24" s="221"/>
      <c r="K24" s="221"/>
    </row>
    <row r="25" spans="2:12" ht="16.5" customHeight="1">
      <c r="B25" s="220" t="s">
        <v>400</v>
      </c>
      <c r="C25" s="228"/>
      <c r="D25" s="228"/>
      <c r="E25" s="228"/>
      <c r="F25" s="228"/>
      <c r="G25" s="228"/>
      <c r="H25" s="228"/>
      <c r="I25" s="221">
        <v>48</v>
      </c>
      <c r="J25" s="221"/>
      <c r="K25" s="221"/>
    </row>
    <row r="26" spans="2:12" ht="16.5" customHeight="1" thickBot="1">
      <c r="B26" s="227" t="s">
        <v>392</v>
      </c>
      <c r="C26" s="227"/>
      <c r="D26" s="227"/>
      <c r="E26" s="227"/>
      <c r="F26" s="227"/>
      <c r="G26" s="227"/>
      <c r="H26" s="227"/>
      <c r="I26" s="221">
        <v>84</v>
      </c>
      <c r="J26" s="221"/>
      <c r="K26" s="221"/>
    </row>
    <row r="27" spans="2:12" ht="16.5" customHeight="1" thickBot="1">
      <c r="B27" s="220" t="s">
        <v>293</v>
      </c>
      <c r="C27" s="220"/>
      <c r="D27" s="220"/>
      <c r="E27" s="220"/>
      <c r="F27" s="220"/>
      <c r="G27" s="220"/>
      <c r="H27" s="220"/>
      <c r="I27" s="226">
        <v>3</v>
      </c>
      <c r="J27" s="221"/>
      <c r="K27" s="221"/>
    </row>
    <row r="28" spans="2:12" ht="16.5" customHeight="1" thickBot="1">
      <c r="B28" s="229" t="s">
        <v>395</v>
      </c>
      <c r="C28" s="228"/>
      <c r="D28" s="228"/>
      <c r="E28" s="228"/>
      <c r="F28" s="228"/>
      <c r="G28" s="228"/>
      <c r="H28" s="228"/>
      <c r="I28" s="221">
        <v>84</v>
      </c>
      <c r="J28" s="221"/>
      <c r="K28" s="221"/>
    </row>
    <row r="29" spans="2:12" ht="16.5" customHeight="1" thickBot="1">
      <c r="B29" s="229" t="s">
        <v>396</v>
      </c>
      <c r="C29" s="228"/>
      <c r="D29" s="228"/>
      <c r="E29" s="228"/>
      <c r="F29" s="228"/>
      <c r="G29" s="228"/>
      <c r="H29" s="228"/>
      <c r="I29" s="221">
        <v>420</v>
      </c>
      <c r="J29" s="221"/>
      <c r="K29" s="221"/>
    </row>
    <row r="30" spans="2:12" ht="16.5" customHeight="1" thickBot="1">
      <c r="B30" s="227" t="s">
        <v>393</v>
      </c>
      <c r="C30" s="227"/>
      <c r="D30" s="227"/>
      <c r="E30" s="227"/>
      <c r="F30" s="227"/>
      <c r="G30" s="227"/>
      <c r="H30" s="227"/>
      <c r="I30" s="221">
        <v>10</v>
      </c>
      <c r="J30" s="221"/>
      <c r="K30" s="221"/>
    </row>
    <row r="31" spans="2:12" ht="16.5" customHeight="1" thickBot="1">
      <c r="B31" s="227" t="s">
        <v>398</v>
      </c>
      <c r="C31" s="227"/>
      <c r="D31" s="227"/>
      <c r="E31" s="227"/>
      <c r="F31" s="227"/>
      <c r="G31" s="227"/>
      <c r="H31" s="227"/>
      <c r="I31" s="221">
        <v>420</v>
      </c>
      <c r="J31" s="221"/>
      <c r="K31" s="221"/>
    </row>
    <row r="32" spans="2:12" ht="16.5" customHeight="1" thickBot="1">
      <c r="B32" s="228"/>
      <c r="C32" s="228"/>
      <c r="D32" s="228"/>
      <c r="E32" s="228"/>
      <c r="F32" s="228"/>
      <c r="G32" s="228"/>
      <c r="H32" s="228"/>
      <c r="I32" s="221"/>
      <c r="J32" s="221"/>
      <c r="K32" s="221"/>
    </row>
    <row r="33" spans="2:11" ht="16.5" customHeight="1" thickBot="1">
      <c r="B33" s="228"/>
      <c r="C33" s="228"/>
      <c r="D33" s="228"/>
      <c r="E33" s="228"/>
      <c r="F33" s="228"/>
      <c r="G33" s="228"/>
      <c r="H33" s="228"/>
      <c r="I33" s="221"/>
      <c r="J33" s="221"/>
      <c r="K33" s="221"/>
    </row>
    <row r="34" spans="2:11" ht="16.5" customHeight="1" thickBot="1">
      <c r="B34" s="228"/>
      <c r="C34" s="228"/>
      <c r="D34" s="228"/>
      <c r="E34" s="228"/>
      <c r="F34" s="228"/>
      <c r="G34" s="228"/>
      <c r="H34" s="228"/>
      <c r="I34" s="221"/>
      <c r="J34" s="221"/>
      <c r="K34" s="221"/>
    </row>
    <row r="35" spans="2:11" ht="16.5" customHeight="1" thickBot="1">
      <c r="B35" s="228"/>
      <c r="C35" s="228"/>
      <c r="D35" s="228"/>
      <c r="E35" s="228"/>
      <c r="F35" s="228"/>
      <c r="G35" s="228"/>
      <c r="H35" s="228"/>
      <c r="I35" s="221"/>
      <c r="J35" s="221"/>
      <c r="K35" s="221"/>
    </row>
    <row r="36" spans="2:11" ht="16.5" customHeight="1" thickBot="1">
      <c r="B36" s="228"/>
      <c r="C36" s="228"/>
      <c r="D36" s="228"/>
      <c r="E36" s="228"/>
      <c r="F36" s="228"/>
      <c r="G36" s="228"/>
      <c r="H36" s="228"/>
      <c r="I36" s="221"/>
      <c r="J36" s="221"/>
      <c r="K36" s="221"/>
    </row>
  </sheetData>
  <mergeCells count="58">
    <mergeCell ref="B34:H34"/>
    <mergeCell ref="I34:K34"/>
    <mergeCell ref="B35:H35"/>
    <mergeCell ref="I35:K35"/>
    <mergeCell ref="B36:H36"/>
    <mergeCell ref="I36:K36"/>
    <mergeCell ref="B31:H31"/>
    <mergeCell ref="I31:K31"/>
    <mergeCell ref="B32:H32"/>
    <mergeCell ref="I32:K32"/>
    <mergeCell ref="B33:H33"/>
    <mergeCell ref="I33:K33"/>
    <mergeCell ref="B28:H28"/>
    <mergeCell ref="I28:K28"/>
    <mergeCell ref="B29:H29"/>
    <mergeCell ref="I29:K29"/>
    <mergeCell ref="B30:H30"/>
    <mergeCell ref="I30:K30"/>
    <mergeCell ref="B27:H27"/>
    <mergeCell ref="I27:K27"/>
    <mergeCell ref="B24:H24"/>
    <mergeCell ref="I24:K24"/>
    <mergeCell ref="B25:H25"/>
    <mergeCell ref="I25:K25"/>
    <mergeCell ref="B26:H26"/>
    <mergeCell ref="I26:K26"/>
    <mergeCell ref="B23:H23"/>
    <mergeCell ref="I23:K23"/>
    <mergeCell ref="C20:H20"/>
    <mergeCell ref="I20:J20"/>
    <mergeCell ref="B21:H21"/>
    <mergeCell ref="I21:K21"/>
    <mergeCell ref="B22:H22"/>
    <mergeCell ref="I22:K22"/>
    <mergeCell ref="B17:K17"/>
    <mergeCell ref="B18:C18"/>
    <mergeCell ref="D18:H18"/>
    <mergeCell ref="B19:C19"/>
    <mergeCell ref="D19:F19"/>
    <mergeCell ref="G19:K19"/>
    <mergeCell ref="B15:C15"/>
    <mergeCell ref="D15:H16"/>
    <mergeCell ref="I15:J16"/>
    <mergeCell ref="K15:K16"/>
    <mergeCell ref="B16:C16"/>
    <mergeCell ref="B13:C13"/>
    <mergeCell ref="D13:H13"/>
    <mergeCell ref="I13:I14"/>
    <mergeCell ref="J13:K14"/>
    <mergeCell ref="B14:C14"/>
    <mergeCell ref="D14:H14"/>
    <mergeCell ref="B9:G9"/>
    <mergeCell ref="H9:K9"/>
    <mergeCell ref="C10:E12"/>
    <mergeCell ref="F10:I12"/>
    <mergeCell ref="J10:K10"/>
    <mergeCell ref="J11:K11"/>
    <mergeCell ref="J12:K12"/>
  </mergeCells>
  <pageMargins left="0.196527777777778" right="0.196527777777778" top="0.196527777777778" bottom="0.196527777777778" header="0.51180555555555496" footer="0.51180555555555496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1" zoomScale="85" zoomScaleNormal="85" zoomScalePageLayoutView="85" workbookViewId="0">
      <selection activeCell="E35" sqref="E35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7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65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41052</v>
      </c>
      <c r="D7" s="30">
        <v>360</v>
      </c>
      <c r="E7" s="30"/>
      <c r="F7" s="31" t="s">
        <v>38</v>
      </c>
      <c r="G7" s="31" t="s">
        <v>39</v>
      </c>
      <c r="H7" s="32"/>
      <c r="I7" s="32"/>
      <c r="J7" s="31"/>
      <c r="K7" s="31">
        <v>360</v>
      </c>
    </row>
    <row r="8" spans="1:11">
      <c r="A8" s="15">
        <v>3</v>
      </c>
      <c r="B8" s="38" t="s">
        <v>40</v>
      </c>
      <c r="C8" s="41">
        <v>41087</v>
      </c>
      <c r="D8" s="40">
        <v>360</v>
      </c>
      <c r="E8" s="40" t="s">
        <v>38</v>
      </c>
      <c r="F8" s="33" t="s">
        <v>46</v>
      </c>
      <c r="G8" s="33" t="s">
        <v>39</v>
      </c>
      <c r="H8" s="33"/>
      <c r="I8" s="34"/>
      <c r="J8" s="35"/>
      <c r="K8" s="33">
        <v>0</v>
      </c>
    </row>
    <row r="9" spans="1:11">
      <c r="A9" s="15">
        <v>4</v>
      </c>
      <c r="B9" s="28" t="s">
        <v>36</v>
      </c>
      <c r="C9" s="29">
        <v>41364</v>
      </c>
      <c r="D9" s="30">
        <v>7</v>
      </c>
      <c r="E9" s="30" t="s">
        <v>66</v>
      </c>
      <c r="F9" s="31" t="s">
        <v>38</v>
      </c>
      <c r="G9" s="31" t="s">
        <v>67</v>
      </c>
      <c r="H9" s="32"/>
      <c r="I9" s="32"/>
      <c r="J9" s="43"/>
      <c r="K9" s="31">
        <v>7</v>
      </c>
    </row>
    <row r="10" spans="1:11">
      <c r="A10" s="15">
        <v>5</v>
      </c>
      <c r="B10" s="28" t="s">
        <v>36</v>
      </c>
      <c r="C10" s="29">
        <v>41365</v>
      </c>
      <c r="D10" s="30">
        <v>8</v>
      </c>
      <c r="E10" s="30" t="s">
        <v>66</v>
      </c>
      <c r="F10" s="31" t="s">
        <v>38</v>
      </c>
      <c r="G10" s="31" t="s">
        <v>67</v>
      </c>
      <c r="H10" s="32"/>
      <c r="I10" s="32"/>
      <c r="J10" s="43"/>
      <c r="K10" s="31">
        <v>15</v>
      </c>
    </row>
    <row r="11" spans="1:11">
      <c r="A11" s="15">
        <v>6</v>
      </c>
      <c r="B11" s="38" t="s">
        <v>40</v>
      </c>
      <c r="C11" s="41">
        <v>41379</v>
      </c>
      <c r="D11" s="40">
        <v>15</v>
      </c>
      <c r="E11" s="40" t="s">
        <v>38</v>
      </c>
      <c r="F11" s="33" t="s">
        <v>66</v>
      </c>
      <c r="G11" s="33" t="s">
        <v>67</v>
      </c>
      <c r="H11" s="34"/>
      <c r="I11" s="34"/>
      <c r="J11" s="35"/>
      <c r="K11" s="33">
        <v>0</v>
      </c>
    </row>
    <row r="12" spans="1:11">
      <c r="A12" s="15">
        <v>7</v>
      </c>
      <c r="B12" s="28" t="s">
        <v>36</v>
      </c>
      <c r="C12" s="29">
        <v>41449</v>
      </c>
      <c r="D12" s="30">
        <v>300</v>
      </c>
      <c r="E12" s="30"/>
      <c r="F12" s="31" t="s">
        <v>38</v>
      </c>
      <c r="G12" s="31" t="s">
        <v>39</v>
      </c>
      <c r="H12" s="32"/>
      <c r="I12" s="32"/>
      <c r="J12" s="31"/>
      <c r="K12" s="31">
        <v>300</v>
      </c>
    </row>
    <row r="13" spans="1:11">
      <c r="A13" s="15">
        <v>8</v>
      </c>
      <c r="B13" s="28" t="s">
        <v>36</v>
      </c>
      <c r="C13" s="29">
        <v>41451</v>
      </c>
      <c r="D13" s="30">
        <v>300</v>
      </c>
      <c r="E13" s="30"/>
      <c r="F13" s="31" t="s">
        <v>38</v>
      </c>
      <c r="G13" s="31" t="s">
        <v>68</v>
      </c>
      <c r="H13" s="32"/>
      <c r="I13" s="32"/>
      <c r="J13" s="31"/>
      <c r="K13" s="31">
        <v>300</v>
      </c>
    </row>
    <row r="14" spans="1:11">
      <c r="A14" s="15">
        <v>9</v>
      </c>
      <c r="B14" s="38" t="s">
        <v>40</v>
      </c>
      <c r="C14" s="41">
        <v>41457</v>
      </c>
      <c r="D14" s="40">
        <v>40</v>
      </c>
      <c r="E14" s="40" t="s">
        <v>38</v>
      </c>
      <c r="F14" s="33" t="s">
        <v>46</v>
      </c>
      <c r="G14" s="33" t="s">
        <v>39</v>
      </c>
      <c r="H14" s="33"/>
      <c r="I14" s="33"/>
      <c r="J14" s="33"/>
      <c r="K14" s="33">
        <v>260</v>
      </c>
    </row>
    <row r="15" spans="1:11">
      <c r="A15" s="15">
        <v>10</v>
      </c>
      <c r="B15" s="38" t="s">
        <v>40</v>
      </c>
      <c r="C15" s="41">
        <v>41465</v>
      </c>
      <c r="D15" s="40">
        <v>10</v>
      </c>
      <c r="E15" s="40" t="s">
        <v>38</v>
      </c>
      <c r="F15" s="33" t="s">
        <v>46</v>
      </c>
      <c r="G15" s="33" t="s">
        <v>39</v>
      </c>
      <c r="H15" s="33"/>
      <c r="I15" s="33"/>
      <c r="J15" s="33"/>
      <c r="K15" s="42">
        <v>250</v>
      </c>
    </row>
    <row r="16" spans="1:11">
      <c r="A16" s="15">
        <v>11</v>
      </c>
      <c r="B16" s="38" t="s">
        <v>40</v>
      </c>
      <c r="C16" s="41">
        <v>41479</v>
      </c>
      <c r="D16" s="40">
        <v>550</v>
      </c>
      <c r="E16" s="40" t="s">
        <v>38</v>
      </c>
      <c r="F16" s="33" t="s">
        <v>46</v>
      </c>
      <c r="G16" s="33" t="s">
        <v>39</v>
      </c>
      <c r="H16" s="33"/>
      <c r="I16" s="33"/>
      <c r="J16" s="33"/>
      <c r="K16" s="42">
        <v>0</v>
      </c>
    </row>
    <row r="17" spans="1:11">
      <c r="A17" s="15">
        <v>12</v>
      </c>
      <c r="B17" s="28" t="s">
        <v>36</v>
      </c>
      <c r="C17" s="29">
        <v>41781</v>
      </c>
      <c r="D17" s="30">
        <v>250</v>
      </c>
      <c r="E17" s="30" t="s">
        <v>45</v>
      </c>
      <c r="F17" s="31" t="s">
        <v>38</v>
      </c>
      <c r="G17" s="31" t="s">
        <v>39</v>
      </c>
      <c r="H17" s="31"/>
      <c r="I17" s="31"/>
      <c r="J17" s="31"/>
      <c r="K17" s="31">
        <v>250</v>
      </c>
    </row>
    <row r="18" spans="1:11">
      <c r="A18" s="15">
        <v>13</v>
      </c>
      <c r="B18" s="38" t="s">
        <v>40</v>
      </c>
      <c r="C18" s="41">
        <v>41799</v>
      </c>
      <c r="D18" s="40">
        <v>250</v>
      </c>
      <c r="E18" s="40" t="s">
        <v>38</v>
      </c>
      <c r="F18" s="33" t="s">
        <v>46</v>
      </c>
      <c r="G18" s="33" t="s">
        <v>39</v>
      </c>
      <c r="H18" s="33"/>
      <c r="I18" s="33"/>
      <c r="J18" s="33"/>
      <c r="K18" s="42">
        <v>0</v>
      </c>
    </row>
    <row r="19" spans="1:11">
      <c r="A19" s="15">
        <v>14</v>
      </c>
      <c r="B19" s="28" t="s">
        <v>36</v>
      </c>
      <c r="C19" s="29">
        <v>41785</v>
      </c>
      <c r="D19" s="30">
        <v>2</v>
      </c>
      <c r="E19" s="30" t="s">
        <v>66</v>
      </c>
      <c r="F19" s="31" t="s">
        <v>38</v>
      </c>
      <c r="G19" s="31" t="s">
        <v>67</v>
      </c>
      <c r="H19" s="31"/>
      <c r="I19" s="31"/>
      <c r="J19" s="31"/>
      <c r="K19" s="31">
        <v>2</v>
      </c>
    </row>
    <row r="20" spans="1:11">
      <c r="A20" s="15">
        <v>15</v>
      </c>
      <c r="B20" s="38" t="s">
        <v>40</v>
      </c>
      <c r="C20" s="41">
        <v>41791</v>
      </c>
      <c r="D20" s="40">
        <v>1</v>
      </c>
      <c r="E20" s="40" t="s">
        <v>38</v>
      </c>
      <c r="F20" s="33" t="s">
        <v>46</v>
      </c>
      <c r="G20" s="33" t="s">
        <v>67</v>
      </c>
      <c r="H20" s="33"/>
      <c r="I20" s="33"/>
      <c r="J20" s="33"/>
      <c r="K20" s="33">
        <v>1</v>
      </c>
    </row>
    <row r="21" spans="1:11">
      <c r="A21" s="15">
        <v>16</v>
      </c>
      <c r="B21" s="38" t="s">
        <v>40</v>
      </c>
      <c r="C21" s="41">
        <v>41792</v>
      </c>
      <c r="D21" s="40">
        <v>1</v>
      </c>
      <c r="E21" s="40" t="s">
        <v>38</v>
      </c>
      <c r="F21" s="33" t="s">
        <v>46</v>
      </c>
      <c r="G21" s="33" t="s">
        <v>67</v>
      </c>
      <c r="H21" s="33"/>
      <c r="I21" s="33"/>
      <c r="J21" s="33"/>
      <c r="K21" s="33">
        <v>0</v>
      </c>
    </row>
    <row r="22" spans="1:11">
      <c r="A22" s="15">
        <v>17</v>
      </c>
      <c r="B22" s="28" t="s">
        <v>36</v>
      </c>
      <c r="C22" s="29">
        <v>42051</v>
      </c>
      <c r="D22" s="30">
        <v>800</v>
      </c>
      <c r="E22" s="30" t="s">
        <v>66</v>
      </c>
      <c r="F22" s="31" t="s">
        <v>38</v>
      </c>
      <c r="G22" s="31" t="s">
        <v>67</v>
      </c>
      <c r="H22" s="31"/>
      <c r="I22" s="31"/>
      <c r="J22" s="31"/>
      <c r="K22" s="31">
        <v>800</v>
      </c>
    </row>
    <row r="23" spans="1:11">
      <c r="A23" s="15">
        <v>18</v>
      </c>
      <c r="B23" s="38" t="s">
        <v>40</v>
      </c>
      <c r="C23" s="41">
        <v>42083</v>
      </c>
      <c r="D23" s="40">
        <v>130</v>
      </c>
      <c r="E23" s="40" t="s">
        <v>38</v>
      </c>
      <c r="F23" s="33" t="s">
        <v>46</v>
      </c>
      <c r="G23" s="33" t="s">
        <v>67</v>
      </c>
      <c r="H23" s="33"/>
      <c r="I23" s="33"/>
      <c r="J23" s="33"/>
      <c r="K23" s="33">
        <v>770</v>
      </c>
    </row>
    <row r="24" spans="1:11">
      <c r="A24" s="15">
        <v>19</v>
      </c>
      <c r="B24" s="28" t="s">
        <v>36</v>
      </c>
      <c r="C24" s="29">
        <v>42093</v>
      </c>
      <c r="D24" s="30">
        <v>130</v>
      </c>
      <c r="E24" s="30" t="s">
        <v>66</v>
      </c>
      <c r="F24" s="31" t="s">
        <v>38</v>
      </c>
      <c r="G24" s="31" t="s">
        <v>67</v>
      </c>
      <c r="H24" s="31"/>
      <c r="I24" s="31"/>
      <c r="J24" s="31"/>
      <c r="K24" s="31">
        <v>800</v>
      </c>
    </row>
    <row r="25" spans="1:11">
      <c r="A25" s="15">
        <v>20</v>
      </c>
      <c r="B25" s="28" t="s">
        <v>36</v>
      </c>
      <c r="C25" s="29">
        <v>42130</v>
      </c>
      <c r="D25" s="30">
        <v>300</v>
      </c>
      <c r="E25" s="30" t="s">
        <v>69</v>
      </c>
      <c r="F25" s="31" t="s">
        <v>38</v>
      </c>
      <c r="G25" s="31" t="s">
        <v>67</v>
      </c>
      <c r="H25" s="31"/>
      <c r="I25" s="31"/>
      <c r="J25" s="31"/>
      <c r="K25" s="31">
        <v>1100</v>
      </c>
    </row>
    <row r="26" spans="1:11">
      <c r="A26" s="15">
        <v>21</v>
      </c>
      <c r="B26" s="38" t="s">
        <v>40</v>
      </c>
      <c r="C26" s="41">
        <v>42154</v>
      </c>
      <c r="D26" s="40">
        <v>800</v>
      </c>
      <c r="E26" s="40" t="s">
        <v>38</v>
      </c>
      <c r="F26" s="33" t="s">
        <v>46</v>
      </c>
      <c r="G26" s="33" t="s">
        <v>67</v>
      </c>
      <c r="H26" s="33"/>
      <c r="I26" s="33"/>
      <c r="J26" s="33"/>
      <c r="K26" s="33">
        <v>300</v>
      </c>
    </row>
    <row r="27" spans="1:11">
      <c r="A27" s="15">
        <v>22</v>
      </c>
      <c r="B27" s="38" t="s">
        <v>40</v>
      </c>
      <c r="C27" s="41">
        <v>42154</v>
      </c>
      <c r="D27" s="40">
        <v>300</v>
      </c>
      <c r="E27" s="40" t="s">
        <v>38</v>
      </c>
      <c r="F27" s="33" t="s">
        <v>46</v>
      </c>
      <c r="G27" s="33" t="s">
        <v>67</v>
      </c>
      <c r="H27" s="33"/>
      <c r="I27" s="33"/>
      <c r="J27" s="33"/>
      <c r="K27" s="33">
        <v>0</v>
      </c>
    </row>
    <row r="28" spans="1:11">
      <c r="A28" s="15">
        <v>23</v>
      </c>
      <c r="B28" s="28" t="s">
        <v>36</v>
      </c>
      <c r="C28" s="29">
        <v>42298</v>
      </c>
      <c r="D28" s="30">
        <v>1</v>
      </c>
      <c r="E28" s="30" t="s">
        <v>70</v>
      </c>
      <c r="F28" s="31" t="s">
        <v>38</v>
      </c>
      <c r="G28" s="31" t="s">
        <v>71</v>
      </c>
      <c r="H28" s="32"/>
      <c r="I28" s="32"/>
      <c r="J28" s="31"/>
      <c r="K28" s="31">
        <v>1</v>
      </c>
    </row>
    <row r="29" spans="1:11">
      <c r="A29" s="15">
        <v>24</v>
      </c>
      <c r="B29" s="28" t="s">
        <v>36</v>
      </c>
      <c r="C29" s="29">
        <v>42299</v>
      </c>
      <c r="D29" s="30">
        <v>2</v>
      </c>
      <c r="E29" s="30" t="s">
        <v>70</v>
      </c>
      <c r="F29" s="31" t="s">
        <v>38</v>
      </c>
      <c r="G29" s="31" t="s">
        <v>71</v>
      </c>
      <c r="H29" s="31"/>
      <c r="I29" s="32"/>
      <c r="J29" s="43"/>
      <c r="K29" s="31">
        <v>3</v>
      </c>
    </row>
    <row r="30" spans="1:11">
      <c r="A30" s="15">
        <v>25</v>
      </c>
      <c r="B30" s="38" t="s">
        <v>40</v>
      </c>
      <c r="C30" s="41">
        <v>42369</v>
      </c>
      <c r="D30" s="40">
        <v>3</v>
      </c>
      <c r="E30" s="40" t="s">
        <v>38</v>
      </c>
      <c r="F30" s="33" t="s">
        <v>46</v>
      </c>
      <c r="G30" s="33" t="s">
        <v>71</v>
      </c>
      <c r="H30" s="44"/>
      <c r="I30" s="44"/>
      <c r="J30" s="33"/>
      <c r="K30" s="33">
        <v>0</v>
      </c>
    </row>
    <row r="31" spans="1:11">
      <c r="A31" s="15">
        <v>26</v>
      </c>
      <c r="B31" s="28" t="s">
        <v>36</v>
      </c>
      <c r="C31" s="29">
        <v>42465</v>
      </c>
      <c r="D31" s="30">
        <v>60</v>
      </c>
      <c r="E31" s="30" t="s">
        <v>72</v>
      </c>
      <c r="F31" s="31" t="s">
        <v>38</v>
      </c>
      <c r="G31" s="31" t="s">
        <v>56</v>
      </c>
      <c r="H31" s="31"/>
      <c r="I31" s="31"/>
      <c r="J31" s="31"/>
      <c r="K31" s="31">
        <v>60</v>
      </c>
    </row>
    <row r="32" spans="1:11">
      <c r="A32" s="15">
        <v>27</v>
      </c>
      <c r="B32" s="38" t="s">
        <v>40</v>
      </c>
      <c r="C32" s="41">
        <v>42541</v>
      </c>
      <c r="D32" s="40">
        <v>60</v>
      </c>
      <c r="E32" s="40" t="s">
        <v>38</v>
      </c>
      <c r="F32" s="33" t="s">
        <v>46</v>
      </c>
      <c r="G32" s="33" t="s">
        <v>56</v>
      </c>
      <c r="H32" s="33"/>
      <c r="I32" s="33"/>
      <c r="J32" s="33"/>
      <c r="K32" s="33">
        <v>0</v>
      </c>
    </row>
    <row r="33" spans="1:11">
      <c r="A33" s="15">
        <v>28</v>
      </c>
      <c r="B33" s="28" t="s">
        <v>36</v>
      </c>
      <c r="C33" s="29">
        <v>43864</v>
      </c>
      <c r="D33" s="36" t="s">
        <v>57</v>
      </c>
      <c r="E33" s="31" t="s">
        <v>58</v>
      </c>
      <c r="F33" s="31" t="s">
        <v>59</v>
      </c>
      <c r="G33" s="31" t="s">
        <v>60</v>
      </c>
      <c r="H33" s="31"/>
      <c r="I33" s="31"/>
      <c r="J33" s="31"/>
      <c r="K33" s="37">
        <v>0</v>
      </c>
    </row>
    <row r="34" spans="1:11">
      <c r="A34" s="15">
        <v>29</v>
      </c>
      <c r="B34" s="28" t="s">
        <v>36</v>
      </c>
      <c r="C34" s="29">
        <v>43916</v>
      </c>
      <c r="D34" s="30">
        <v>80</v>
      </c>
      <c r="E34" s="30" t="s">
        <v>61</v>
      </c>
      <c r="F34" s="31" t="s">
        <v>62</v>
      </c>
      <c r="G34" s="31" t="s">
        <v>60</v>
      </c>
      <c r="H34" s="32"/>
      <c r="I34" s="32"/>
      <c r="J34" s="31"/>
      <c r="K34" s="31">
        <v>80</v>
      </c>
    </row>
    <row r="35" spans="1:11">
      <c r="A35" s="15"/>
      <c r="B35" s="28" t="s">
        <v>36</v>
      </c>
      <c r="C35" s="29">
        <v>43916</v>
      </c>
      <c r="D35" s="30">
        <v>48</v>
      </c>
      <c r="E35" s="30" t="s">
        <v>61</v>
      </c>
      <c r="F35" s="31" t="s">
        <v>62</v>
      </c>
      <c r="G35" s="31" t="s">
        <v>206</v>
      </c>
      <c r="H35" s="32"/>
      <c r="I35" s="32"/>
      <c r="J35" s="31"/>
      <c r="K35" s="31">
        <v>128</v>
      </c>
    </row>
    <row r="36" spans="1:11">
      <c r="A36" s="15">
        <v>30</v>
      </c>
      <c r="B36" s="38" t="s">
        <v>40</v>
      </c>
      <c r="C36" s="41">
        <v>43929</v>
      </c>
      <c r="D36" s="40">
        <v>6</v>
      </c>
      <c r="E36" s="40" t="s">
        <v>38</v>
      </c>
      <c r="F36" s="33" t="s">
        <v>46</v>
      </c>
      <c r="G36" s="33" t="s">
        <v>60</v>
      </c>
      <c r="H36" s="33"/>
      <c r="I36" s="33"/>
      <c r="J36" s="33"/>
      <c r="K36" s="33">
        <v>122</v>
      </c>
    </row>
    <row r="37" spans="1:11">
      <c r="A37" s="15">
        <v>31</v>
      </c>
      <c r="B37" s="38" t="s">
        <v>40</v>
      </c>
      <c r="C37" s="41">
        <v>43934</v>
      </c>
      <c r="D37" s="40">
        <v>122</v>
      </c>
      <c r="E37" s="40"/>
      <c r="F37" s="33" t="s">
        <v>46</v>
      </c>
      <c r="G37" s="33" t="s">
        <v>60</v>
      </c>
      <c r="H37" s="33"/>
      <c r="I37" s="33"/>
      <c r="J37" s="33"/>
      <c r="K37" s="33">
        <v>0</v>
      </c>
    </row>
    <row r="38" spans="1:11">
      <c r="A38" s="15">
        <v>32</v>
      </c>
      <c r="B38" s="16"/>
      <c r="C38" s="20"/>
      <c r="D38" s="21"/>
      <c r="E38" s="21"/>
      <c r="F38" s="19"/>
      <c r="G38" s="19"/>
      <c r="H38" s="19"/>
      <c r="I38" s="19"/>
      <c r="J38" s="19"/>
      <c r="K38" s="19"/>
    </row>
    <row r="39" spans="1:11">
      <c r="A39" s="15">
        <v>33</v>
      </c>
      <c r="B39" s="16"/>
      <c r="C39" s="20"/>
      <c r="D39" s="21"/>
      <c r="E39" s="21"/>
      <c r="F39" s="19"/>
      <c r="G39" s="19"/>
      <c r="H39" s="19"/>
      <c r="I39" s="19"/>
      <c r="J39" s="19"/>
      <c r="K39" s="19"/>
    </row>
    <row r="40" spans="1:11">
      <c r="A40" s="15">
        <v>34</v>
      </c>
      <c r="B40" s="16"/>
      <c r="C40" s="20"/>
      <c r="D40" s="21"/>
      <c r="E40" s="21"/>
      <c r="F40" s="19"/>
      <c r="G40" s="19"/>
      <c r="H40" s="19"/>
      <c r="I40" s="19"/>
      <c r="J40" s="19"/>
      <c r="K40" s="19"/>
    </row>
    <row r="41" spans="1:11">
      <c r="A41" s="15">
        <v>35</v>
      </c>
      <c r="B41" s="16"/>
      <c r="C41" s="20"/>
      <c r="D41" s="21"/>
      <c r="E41" s="21"/>
      <c r="F41" s="19"/>
      <c r="G41" s="19"/>
      <c r="H41" s="19"/>
      <c r="I41" s="19"/>
      <c r="J41" s="19"/>
      <c r="K41" s="19"/>
    </row>
    <row r="42" spans="1:11">
      <c r="A42" s="15">
        <v>36</v>
      </c>
      <c r="B42" s="16"/>
      <c r="C42" s="20"/>
      <c r="D42" s="21"/>
      <c r="E42" s="21"/>
      <c r="F42" s="19"/>
      <c r="G42" s="19"/>
      <c r="H42" s="19"/>
      <c r="I42" s="19"/>
      <c r="J42" s="19"/>
      <c r="K42" s="19"/>
    </row>
    <row r="44" spans="1:11">
      <c r="B44" s="26" t="s">
        <v>42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B45" s="26" t="s">
        <v>43</v>
      </c>
      <c r="C45" s="26"/>
      <c r="D45" s="26"/>
      <c r="E45" s="26"/>
      <c r="F45" s="26"/>
      <c r="G45" s="26"/>
      <c r="H45" s="26"/>
      <c r="I45" s="26"/>
      <c r="J45" s="26"/>
      <c r="K45" s="26"/>
    </row>
  </sheetData>
  <autoFilter ref="A6:K45"/>
  <mergeCells count="1">
    <mergeCell ref="F1:K1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0" zoomScale="85" zoomScaleNormal="85" zoomScalePageLayoutView="85" workbookViewId="0">
      <selection activeCell="G23" sqref="G23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22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73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41709</v>
      </c>
      <c r="D7" s="30">
        <v>5</v>
      </c>
      <c r="E7" s="30" t="s">
        <v>74</v>
      </c>
      <c r="F7" s="31" t="s">
        <v>75</v>
      </c>
      <c r="G7" s="31" t="s">
        <v>76</v>
      </c>
      <c r="H7" s="31" t="s">
        <v>77</v>
      </c>
      <c r="I7" s="31" t="s">
        <v>77</v>
      </c>
      <c r="J7" s="31" t="s">
        <v>78</v>
      </c>
      <c r="K7" s="31">
        <v>5</v>
      </c>
    </row>
    <row r="8" spans="1:11">
      <c r="A8" s="15">
        <v>3</v>
      </c>
      <c r="B8" s="78" t="s">
        <v>40</v>
      </c>
      <c r="C8" s="71">
        <v>41712</v>
      </c>
      <c r="D8" s="72">
        <v>5</v>
      </c>
      <c r="E8" s="72" t="s">
        <v>75</v>
      </c>
      <c r="F8" s="75" t="s">
        <v>79</v>
      </c>
      <c r="G8" s="33" t="s">
        <v>76</v>
      </c>
      <c r="H8" s="33"/>
      <c r="I8" s="33"/>
      <c r="J8" s="33"/>
      <c r="K8" s="75">
        <v>0</v>
      </c>
    </row>
    <row r="9" spans="1:11">
      <c r="A9" s="15">
        <v>4</v>
      </c>
      <c r="B9" s="28" t="s">
        <v>36</v>
      </c>
      <c r="C9" s="29">
        <v>41712</v>
      </c>
      <c r="D9" s="30">
        <v>81</v>
      </c>
      <c r="E9" s="30" t="s">
        <v>74</v>
      </c>
      <c r="F9" s="31" t="s">
        <v>75</v>
      </c>
      <c r="G9" s="31" t="s">
        <v>76</v>
      </c>
      <c r="H9" s="31"/>
      <c r="I9" s="31"/>
      <c r="J9" s="31"/>
      <c r="K9" s="87">
        <v>81</v>
      </c>
    </row>
    <row r="10" spans="1:11">
      <c r="A10" s="15">
        <v>5</v>
      </c>
      <c r="B10" s="78" t="s">
        <v>40</v>
      </c>
      <c r="C10" s="71">
        <v>41716</v>
      </c>
      <c r="D10" s="72">
        <v>1</v>
      </c>
      <c r="E10" s="72" t="s">
        <v>75</v>
      </c>
      <c r="F10" s="75" t="s">
        <v>80</v>
      </c>
      <c r="G10" s="33" t="s">
        <v>76</v>
      </c>
      <c r="H10" s="33"/>
      <c r="I10" s="33"/>
      <c r="J10" s="33"/>
      <c r="K10" s="75">
        <v>80</v>
      </c>
    </row>
    <row r="11" spans="1:11">
      <c r="A11" s="15">
        <v>6</v>
      </c>
      <c r="B11" s="78" t="s">
        <v>40</v>
      </c>
      <c r="C11" s="71">
        <v>41747</v>
      </c>
      <c r="D11" s="72">
        <v>80</v>
      </c>
      <c r="E11" s="72" t="s">
        <v>75</v>
      </c>
      <c r="F11" s="75" t="s">
        <v>79</v>
      </c>
      <c r="G11" s="33" t="s">
        <v>76</v>
      </c>
      <c r="H11" s="33"/>
      <c r="I11" s="33"/>
      <c r="J11" s="33"/>
      <c r="K11" s="75">
        <v>0</v>
      </c>
    </row>
    <row r="12" spans="1:11">
      <c r="A12" s="15">
        <v>7</v>
      </c>
      <c r="B12" s="28" t="s">
        <v>36</v>
      </c>
      <c r="C12" s="29">
        <v>43264</v>
      </c>
      <c r="D12" s="30">
        <v>5</v>
      </c>
      <c r="E12" s="30" t="s">
        <v>81</v>
      </c>
      <c r="F12" s="31" t="s">
        <v>82</v>
      </c>
      <c r="G12" s="31" t="s">
        <v>83</v>
      </c>
      <c r="H12" s="32"/>
      <c r="I12" s="107" t="s">
        <v>84</v>
      </c>
      <c r="J12" s="31"/>
      <c r="K12" s="31">
        <v>5</v>
      </c>
    </row>
    <row r="13" spans="1:11">
      <c r="A13" s="15">
        <v>8</v>
      </c>
      <c r="B13" s="38" t="s">
        <v>40</v>
      </c>
      <c r="C13" s="41">
        <v>43321</v>
      </c>
      <c r="D13" s="40">
        <v>5</v>
      </c>
      <c r="E13" s="40" t="s">
        <v>82</v>
      </c>
      <c r="F13" s="33" t="s">
        <v>85</v>
      </c>
      <c r="G13" s="33" t="s">
        <v>83</v>
      </c>
      <c r="H13" s="33"/>
      <c r="I13" s="54" t="s">
        <v>84</v>
      </c>
      <c r="J13" s="35"/>
      <c r="K13" s="33">
        <v>0</v>
      </c>
    </row>
    <row r="14" spans="1:11">
      <c r="A14" s="15">
        <v>9</v>
      </c>
      <c r="B14" s="28" t="s">
        <v>36</v>
      </c>
      <c r="C14" s="29">
        <v>43607</v>
      </c>
      <c r="D14" s="30">
        <v>7</v>
      </c>
      <c r="E14" s="30" t="s">
        <v>86</v>
      </c>
      <c r="F14" s="31" t="s">
        <v>87</v>
      </c>
      <c r="G14" s="31" t="s">
        <v>88</v>
      </c>
      <c r="H14" s="32"/>
      <c r="I14" s="107" t="s">
        <v>84</v>
      </c>
      <c r="J14" s="31"/>
      <c r="K14" s="31">
        <v>7</v>
      </c>
    </row>
    <row r="15" spans="1:11">
      <c r="A15" s="15">
        <v>10</v>
      </c>
      <c r="B15" s="106" t="s">
        <v>40</v>
      </c>
      <c r="C15" s="46">
        <v>43609</v>
      </c>
      <c r="D15" s="47">
        <v>7</v>
      </c>
      <c r="E15" s="47" t="s">
        <v>87</v>
      </c>
      <c r="F15" s="48" t="s">
        <v>89</v>
      </c>
      <c r="G15" s="48" t="s">
        <v>88</v>
      </c>
      <c r="H15" s="48"/>
      <c r="I15" s="108" t="s">
        <v>84</v>
      </c>
      <c r="J15" s="48"/>
      <c r="K15" s="48">
        <v>0</v>
      </c>
    </row>
    <row r="16" spans="1:11">
      <c r="A16" s="15">
        <v>11</v>
      </c>
      <c r="B16" s="93" t="s">
        <v>36</v>
      </c>
      <c r="C16" s="91">
        <v>43761</v>
      </c>
      <c r="D16" s="92">
        <v>5</v>
      </c>
      <c r="E16" s="36" t="s">
        <v>86</v>
      </c>
      <c r="F16" s="31" t="s">
        <v>87</v>
      </c>
      <c r="G16" s="31" t="s">
        <v>88</v>
      </c>
      <c r="H16" s="31"/>
      <c r="I16" s="31"/>
      <c r="J16" s="31"/>
      <c r="K16" s="103">
        <v>5</v>
      </c>
    </row>
    <row r="17" spans="1:11">
      <c r="A17" s="15">
        <v>12</v>
      </c>
      <c r="B17" s="101" t="s">
        <v>40</v>
      </c>
      <c r="C17" s="71">
        <v>43763</v>
      </c>
      <c r="D17" s="72">
        <v>5</v>
      </c>
      <c r="E17" s="72" t="s">
        <v>87</v>
      </c>
      <c r="F17" s="33" t="s">
        <v>217</v>
      </c>
      <c r="G17" s="33" t="s">
        <v>88</v>
      </c>
      <c r="H17" s="33"/>
      <c r="I17" s="33"/>
      <c r="J17" s="33"/>
      <c r="K17" s="76">
        <v>0</v>
      </c>
    </row>
    <row r="18" spans="1:11">
      <c r="A18" s="15">
        <v>13</v>
      </c>
      <c r="B18" s="90" t="s">
        <v>36</v>
      </c>
      <c r="C18" s="91">
        <v>44291</v>
      </c>
      <c r="D18" s="92">
        <v>12</v>
      </c>
      <c r="E18" s="92" t="s">
        <v>213</v>
      </c>
      <c r="F18" s="87" t="s">
        <v>214</v>
      </c>
      <c r="G18" s="87" t="s">
        <v>215</v>
      </c>
      <c r="H18" s="87"/>
      <c r="I18" s="87" t="s">
        <v>84</v>
      </c>
      <c r="J18" s="87"/>
      <c r="K18" s="87">
        <v>12</v>
      </c>
    </row>
    <row r="19" spans="1:11">
      <c r="A19" s="15">
        <v>14</v>
      </c>
      <c r="B19" s="78" t="s">
        <v>40</v>
      </c>
      <c r="C19" s="71">
        <v>44292</v>
      </c>
      <c r="D19" s="72">
        <v>12</v>
      </c>
      <c r="E19" s="75" t="s">
        <v>216</v>
      </c>
      <c r="F19" s="33" t="s">
        <v>217</v>
      </c>
      <c r="G19" s="75" t="s">
        <v>215</v>
      </c>
      <c r="H19" s="75"/>
      <c r="I19" s="75" t="s">
        <v>84</v>
      </c>
      <c r="J19" s="75"/>
      <c r="K19" s="75">
        <v>0</v>
      </c>
    </row>
    <row r="20" spans="1:11">
      <c r="A20" s="15">
        <v>15</v>
      </c>
      <c r="B20" s="93" t="s">
        <v>36</v>
      </c>
      <c r="C20" s="91">
        <v>44312</v>
      </c>
      <c r="D20" s="92">
        <v>7</v>
      </c>
      <c r="E20" s="92" t="s">
        <v>213</v>
      </c>
      <c r="F20" s="87" t="s">
        <v>214</v>
      </c>
      <c r="G20" s="87" t="s">
        <v>215</v>
      </c>
      <c r="H20" s="87"/>
      <c r="I20" s="87" t="s">
        <v>84</v>
      </c>
      <c r="J20" s="87"/>
      <c r="K20" s="87">
        <v>7</v>
      </c>
    </row>
    <row r="21" spans="1:11">
      <c r="A21" s="15">
        <v>16</v>
      </c>
      <c r="B21" s="78" t="s">
        <v>40</v>
      </c>
      <c r="C21" s="71">
        <v>44313</v>
      </c>
      <c r="D21" s="72">
        <v>7</v>
      </c>
      <c r="E21" s="75" t="s">
        <v>216</v>
      </c>
      <c r="F21" s="33" t="s">
        <v>217</v>
      </c>
      <c r="G21" s="75" t="s">
        <v>215</v>
      </c>
      <c r="H21" s="75"/>
      <c r="I21" s="75" t="s">
        <v>84</v>
      </c>
      <c r="J21" s="75"/>
      <c r="K21" s="75">
        <v>0</v>
      </c>
    </row>
    <row r="22" spans="1:11">
      <c r="A22" s="15">
        <v>17</v>
      </c>
      <c r="B22" s="90" t="s">
        <v>36</v>
      </c>
      <c r="C22" s="91">
        <v>44508</v>
      </c>
      <c r="D22" s="92">
        <v>12</v>
      </c>
      <c r="E22" s="105" t="s">
        <v>86</v>
      </c>
      <c r="F22" s="87" t="s">
        <v>231</v>
      </c>
      <c r="G22" s="87" t="s">
        <v>215</v>
      </c>
      <c r="H22" s="87"/>
      <c r="I22" s="87" t="s">
        <v>84</v>
      </c>
      <c r="J22" s="87"/>
      <c r="K22" s="87">
        <v>12</v>
      </c>
    </row>
    <row r="23" spans="1:11">
      <c r="A23" s="15">
        <v>18</v>
      </c>
      <c r="B23" s="78" t="s">
        <v>40</v>
      </c>
      <c r="C23" s="71">
        <v>44509</v>
      </c>
      <c r="D23" s="72">
        <v>12</v>
      </c>
      <c r="E23" s="72" t="s">
        <v>232</v>
      </c>
      <c r="F23" s="33" t="s">
        <v>217</v>
      </c>
      <c r="G23" s="75" t="s">
        <v>215</v>
      </c>
      <c r="H23" s="75"/>
      <c r="I23" s="75" t="s">
        <v>84</v>
      </c>
      <c r="J23" s="75"/>
      <c r="K23" s="75">
        <v>0</v>
      </c>
    </row>
    <row r="24" spans="1:11">
      <c r="A24" s="15">
        <v>19</v>
      </c>
      <c r="B24" s="90" t="s">
        <v>36</v>
      </c>
      <c r="C24" s="91">
        <v>44676</v>
      </c>
      <c r="D24" s="92">
        <v>12</v>
      </c>
      <c r="E24" s="105" t="s">
        <v>86</v>
      </c>
      <c r="F24" s="87" t="s">
        <v>231</v>
      </c>
      <c r="G24" s="87" t="s">
        <v>215</v>
      </c>
      <c r="H24" s="87"/>
      <c r="I24" s="87" t="s">
        <v>84</v>
      </c>
      <c r="J24" s="87"/>
      <c r="K24" s="87">
        <v>12</v>
      </c>
    </row>
    <row r="25" spans="1:11">
      <c r="A25" s="15">
        <v>20</v>
      </c>
      <c r="B25" s="78" t="s">
        <v>40</v>
      </c>
      <c r="C25" s="71">
        <v>44677</v>
      </c>
      <c r="D25" s="72">
        <v>12</v>
      </c>
      <c r="E25" s="72" t="s">
        <v>231</v>
      </c>
      <c r="F25" s="33" t="s">
        <v>217</v>
      </c>
      <c r="G25" s="75" t="s">
        <v>215</v>
      </c>
      <c r="H25" s="75"/>
      <c r="I25" s="75" t="s">
        <v>84</v>
      </c>
      <c r="J25" s="75"/>
      <c r="K25" s="75">
        <v>0</v>
      </c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24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24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4" spans="1:11">
      <c r="A34" s="15">
        <v>29</v>
      </c>
      <c r="B34" s="16"/>
      <c r="C34" s="20"/>
      <c r="D34" s="21"/>
      <c r="E34" s="21"/>
      <c r="F34" s="19"/>
      <c r="G34" s="19"/>
      <c r="H34" s="19"/>
      <c r="I34" s="19"/>
      <c r="J34" s="19"/>
      <c r="K34" s="19"/>
    </row>
    <row r="35" spans="1:11">
      <c r="A35" s="15">
        <v>30</v>
      </c>
      <c r="B35" s="16"/>
      <c r="C35" s="20"/>
      <c r="D35" s="21"/>
      <c r="E35" s="21"/>
      <c r="F35" s="19"/>
      <c r="G35" s="19"/>
      <c r="H35" s="19"/>
      <c r="I35" s="19"/>
      <c r="J35" s="19"/>
      <c r="K35" s="19"/>
    </row>
    <row r="36" spans="1:11">
      <c r="A36" s="15">
        <v>31</v>
      </c>
      <c r="B36" s="16"/>
      <c r="C36" s="20"/>
      <c r="D36" s="21"/>
      <c r="E36" s="21"/>
      <c r="F36" s="19"/>
      <c r="G36" s="19"/>
      <c r="H36" s="19"/>
      <c r="I36" s="19"/>
      <c r="J36" s="19"/>
      <c r="K36" s="19"/>
    </row>
    <row r="37" spans="1:11">
      <c r="A37" s="15">
        <v>32</v>
      </c>
      <c r="B37" s="16"/>
      <c r="C37" s="20"/>
      <c r="D37" s="21"/>
      <c r="E37" s="21"/>
      <c r="F37" s="19"/>
      <c r="G37" s="19"/>
      <c r="H37" s="19"/>
      <c r="I37" s="19"/>
      <c r="J37" s="19"/>
      <c r="K37" s="19"/>
    </row>
    <row r="38" spans="1:11">
      <c r="A38" s="15">
        <v>33</v>
      </c>
      <c r="B38" s="16"/>
      <c r="C38" s="20"/>
      <c r="D38" s="21"/>
      <c r="E38" s="21"/>
      <c r="F38" s="19"/>
      <c r="G38" s="19"/>
      <c r="H38" s="19"/>
      <c r="I38" s="19"/>
      <c r="J38" s="19"/>
      <c r="K38" s="19"/>
    </row>
    <row r="40" spans="1:11">
      <c r="B40" s="26" t="s">
        <v>42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B41" s="26" t="s">
        <v>52</v>
      </c>
      <c r="C41" s="26"/>
      <c r="D41" s="26"/>
      <c r="E41" s="26"/>
      <c r="F41" s="26"/>
      <c r="G41" s="26"/>
      <c r="H41" s="26"/>
      <c r="I41" s="26"/>
      <c r="J41" s="26"/>
      <c r="K41" s="26"/>
    </row>
  </sheetData>
  <mergeCells count="1">
    <mergeCell ref="F1:K1"/>
  </mergeCells>
  <conditionalFormatting sqref="B24:B25 C24:D24 F24:K24 C25:E25 G25:K25">
    <cfRule type="expression" dxfId="675" priority="3">
      <formula>#REF!="E"</formula>
    </cfRule>
    <cfRule type="expression" dxfId="674" priority="4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F8" sqref="F8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91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16" t="s">
        <v>36</v>
      </c>
      <c r="C7" s="20">
        <v>41269</v>
      </c>
      <c r="D7" s="21">
        <v>33</v>
      </c>
      <c r="E7" s="21"/>
      <c r="F7" s="19" t="s">
        <v>38</v>
      </c>
      <c r="G7" s="19" t="s">
        <v>39</v>
      </c>
      <c r="H7" s="22"/>
      <c r="I7" s="22"/>
      <c r="J7" s="19"/>
      <c r="K7" s="19">
        <v>33</v>
      </c>
    </row>
    <row r="8" spans="1:11">
      <c r="A8" s="15">
        <v>3</v>
      </c>
      <c r="B8" s="16" t="s">
        <v>40</v>
      </c>
      <c r="C8" s="20">
        <v>41299</v>
      </c>
      <c r="D8" s="21">
        <v>33</v>
      </c>
      <c r="E8" s="21" t="s">
        <v>38</v>
      </c>
      <c r="F8" s="19" t="s">
        <v>46</v>
      </c>
      <c r="G8" s="19" t="s">
        <v>39</v>
      </c>
      <c r="H8" s="19"/>
      <c r="I8" s="22"/>
      <c r="J8" s="23"/>
      <c r="K8" s="19">
        <v>0</v>
      </c>
    </row>
    <row r="9" spans="1:11">
      <c r="A9" s="15">
        <v>4</v>
      </c>
      <c r="B9" s="24"/>
      <c r="C9" s="20"/>
      <c r="D9" s="21"/>
      <c r="E9" s="21"/>
      <c r="F9" s="25"/>
      <c r="G9" s="19"/>
      <c r="H9" s="19"/>
      <c r="I9" s="19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">
    <cfRule type="expression" dxfId="673" priority="2">
      <formula>$B$8="E"</formula>
    </cfRule>
    <cfRule type="expression" dxfId="672" priority="3">
      <formula>$B$8="S"</formula>
    </cfRule>
  </conditionalFormatting>
  <conditionalFormatting sqref="B27 B23 B9:F9 K9">
    <cfRule type="expression" dxfId="671" priority="4">
      <formula>$B$9="E"</formula>
    </cfRule>
    <cfRule type="expression" dxfId="670" priority="5">
      <formula>$B$9="S"</formula>
    </cfRule>
  </conditionalFormatting>
  <conditionalFormatting sqref="B10:F10 K10">
    <cfRule type="expression" dxfId="669" priority="6">
      <formula>$B$10="E"</formula>
    </cfRule>
    <cfRule type="expression" dxfId="668" priority="7">
      <formula>$B$10="S"</formula>
    </cfRule>
  </conditionalFormatting>
  <conditionalFormatting sqref="B11:F11 K11">
    <cfRule type="expression" dxfId="667" priority="8">
      <formula>$B$11="E"</formula>
    </cfRule>
    <cfRule type="expression" dxfId="666" priority="9">
      <formula>$B$11="S"</formula>
    </cfRule>
  </conditionalFormatting>
  <conditionalFormatting sqref="B12:F12 K12">
    <cfRule type="expression" dxfId="665" priority="10">
      <formula>$B$12="E"</formula>
    </cfRule>
    <cfRule type="expression" dxfId="664" priority="11">
      <formula>$B$12="S"</formula>
    </cfRule>
  </conditionalFormatting>
  <conditionalFormatting sqref="B13:F13 K13">
    <cfRule type="expression" dxfId="663" priority="12">
      <formula>$B$13="E"</formula>
    </cfRule>
    <cfRule type="expression" dxfId="662" priority="13">
      <formula>$B$13="S"</formula>
    </cfRule>
  </conditionalFormatting>
  <conditionalFormatting sqref="B14:F14 K14">
    <cfRule type="expression" dxfId="661" priority="14">
      <formula>$B$14="E"</formula>
    </cfRule>
    <cfRule type="expression" dxfId="660" priority="15">
      <formula>$B$14="S"</formula>
    </cfRule>
  </conditionalFormatting>
  <conditionalFormatting sqref="B15:F15 K15">
    <cfRule type="expression" dxfId="659" priority="16">
      <formula>$B$15="E"</formula>
    </cfRule>
    <cfRule type="expression" dxfId="658" priority="17">
      <formula>$B$15="S"</formula>
    </cfRule>
  </conditionalFormatting>
  <conditionalFormatting sqref="C17:C18 B16:F16 K16">
    <cfRule type="expression" dxfId="657" priority="18">
      <formula>$B$16="E"</formula>
    </cfRule>
    <cfRule type="expression" dxfId="656" priority="19">
      <formula>$B$16="S"</formula>
    </cfRule>
  </conditionalFormatting>
  <conditionalFormatting sqref="B17 D17:F17 K17">
    <cfRule type="expression" dxfId="655" priority="20">
      <formula>$B$17="E"</formula>
    </cfRule>
    <cfRule type="expression" dxfId="654" priority="21">
      <formula>$B$17="S"</formula>
    </cfRule>
  </conditionalFormatting>
  <conditionalFormatting sqref="B18 D18:F18 K18">
    <cfRule type="expression" dxfId="653" priority="22">
      <formula>$B$18="E"</formula>
    </cfRule>
    <cfRule type="expression" dxfId="652" priority="23">
      <formula>$B$18="S"</formula>
    </cfRule>
  </conditionalFormatting>
  <conditionalFormatting sqref="B19:K19">
    <cfRule type="expression" dxfId="651" priority="24">
      <formula>$B$19="E"</formula>
    </cfRule>
    <cfRule type="expression" dxfId="650" priority="25">
      <formula>$B$19="S"</formula>
    </cfRule>
  </conditionalFormatting>
  <conditionalFormatting sqref="B20:K20">
    <cfRule type="expression" dxfId="649" priority="26">
      <formula>$B$20="E"</formula>
    </cfRule>
    <cfRule type="expression" dxfId="648" priority="27">
      <formula>$B$20="S"</formula>
    </cfRule>
  </conditionalFormatting>
  <conditionalFormatting sqref="B21:B22 B24:B26 J7:K7 C21:K27 B28:K33 B7:G7 G8:H18 I9:J18">
    <cfRule type="expression" dxfId="647" priority="28">
      <formula>#REF!="E"</formula>
    </cfRule>
    <cfRule type="expression" dxfId="646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7"/>
  <sheetViews>
    <sheetView zoomScale="85" zoomScaleNormal="85" zoomScalePageLayoutView="85" workbookViewId="0">
      <pane ySplit="5" topLeftCell="A6" activePane="bottomLeft" state="frozen"/>
      <selection pane="bottomLeft" activeCell="A5" sqref="A1:K57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8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49" t="s">
        <v>92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 hidden="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 hidden="1">
      <c r="A7" s="15">
        <v>2</v>
      </c>
      <c r="B7" s="28" t="s">
        <v>36</v>
      </c>
      <c r="C7" s="29">
        <v>41053</v>
      </c>
      <c r="D7" s="30">
        <v>180</v>
      </c>
      <c r="E7" s="30"/>
      <c r="F7" s="31" t="s">
        <v>38</v>
      </c>
      <c r="G7" s="31" t="s">
        <v>39</v>
      </c>
      <c r="H7" s="32"/>
      <c r="I7" s="32"/>
      <c r="J7" s="31"/>
      <c r="K7" s="31">
        <v>180</v>
      </c>
    </row>
    <row r="8" spans="1:11" hidden="1">
      <c r="A8" s="15">
        <v>3</v>
      </c>
      <c r="B8" s="28" t="s">
        <v>36</v>
      </c>
      <c r="C8" s="29">
        <v>41053</v>
      </c>
      <c r="D8" s="30">
        <v>200</v>
      </c>
      <c r="E8" s="30"/>
      <c r="F8" s="31" t="s">
        <v>38</v>
      </c>
      <c r="G8" s="31" t="s">
        <v>39</v>
      </c>
      <c r="H8" s="32"/>
      <c r="I8" s="32"/>
      <c r="J8" s="31"/>
      <c r="K8" s="31">
        <v>380</v>
      </c>
    </row>
    <row r="9" spans="1:11" hidden="1">
      <c r="A9" s="15">
        <v>4</v>
      </c>
      <c r="B9" s="38" t="s">
        <v>40</v>
      </c>
      <c r="C9" s="41">
        <v>41057</v>
      </c>
      <c r="D9" s="40">
        <v>180</v>
      </c>
      <c r="E9" s="40" t="s">
        <v>38</v>
      </c>
      <c r="F9" s="42" t="s">
        <v>46</v>
      </c>
      <c r="G9" s="33" t="s">
        <v>39</v>
      </c>
      <c r="H9" s="33"/>
      <c r="I9" s="34"/>
      <c r="J9" s="35"/>
      <c r="K9" s="42">
        <v>200</v>
      </c>
    </row>
    <row r="10" spans="1:11" hidden="1">
      <c r="A10" s="15">
        <v>5</v>
      </c>
      <c r="B10" s="38" t="s">
        <v>40</v>
      </c>
      <c r="C10" s="41">
        <v>41059</v>
      </c>
      <c r="D10" s="40">
        <v>200</v>
      </c>
      <c r="E10" s="40" t="s">
        <v>38</v>
      </c>
      <c r="F10" s="42" t="s">
        <v>46</v>
      </c>
      <c r="G10" s="33" t="s">
        <v>39</v>
      </c>
      <c r="H10" s="33"/>
      <c r="I10" s="34"/>
      <c r="J10" s="35"/>
      <c r="K10" s="42">
        <v>0</v>
      </c>
    </row>
    <row r="11" spans="1:11" hidden="1">
      <c r="A11" s="15">
        <v>6</v>
      </c>
      <c r="B11" s="28" t="s">
        <v>36</v>
      </c>
      <c r="C11" s="29">
        <v>41411</v>
      </c>
      <c r="D11" s="30">
        <v>50</v>
      </c>
      <c r="E11" s="30" t="s">
        <v>58</v>
      </c>
      <c r="F11" s="37" t="s">
        <v>38</v>
      </c>
      <c r="G11" s="31" t="s">
        <v>39</v>
      </c>
      <c r="H11" s="32"/>
      <c r="I11" s="32"/>
      <c r="J11" s="31"/>
      <c r="K11" s="37">
        <v>50</v>
      </c>
    </row>
    <row r="12" spans="1:11" hidden="1">
      <c r="A12" s="15">
        <v>7</v>
      </c>
      <c r="B12" s="28" t="s">
        <v>36</v>
      </c>
      <c r="C12" s="29">
        <v>41411</v>
      </c>
      <c r="D12" s="30">
        <v>100</v>
      </c>
      <c r="E12" s="30" t="s">
        <v>58</v>
      </c>
      <c r="F12" s="37" t="s">
        <v>38</v>
      </c>
      <c r="G12" s="31" t="s">
        <v>39</v>
      </c>
      <c r="H12" s="32"/>
      <c r="I12" s="32"/>
      <c r="J12" s="31"/>
      <c r="K12" s="37">
        <v>150</v>
      </c>
    </row>
    <row r="13" spans="1:11" hidden="1">
      <c r="A13" s="15">
        <v>8</v>
      </c>
      <c r="B13" s="38" t="s">
        <v>40</v>
      </c>
      <c r="C13" s="41">
        <v>41417</v>
      </c>
      <c r="D13" s="40">
        <v>18</v>
      </c>
      <c r="E13" s="40" t="s">
        <v>38</v>
      </c>
      <c r="F13" s="42" t="s">
        <v>46</v>
      </c>
      <c r="G13" s="33" t="s">
        <v>39</v>
      </c>
      <c r="H13" s="33"/>
      <c r="I13" s="34"/>
      <c r="J13" s="35"/>
      <c r="K13" s="42">
        <v>132</v>
      </c>
    </row>
    <row r="14" spans="1:11" hidden="1">
      <c r="A14" s="15">
        <v>9</v>
      </c>
      <c r="B14" s="38" t="s">
        <v>40</v>
      </c>
      <c r="C14" s="41">
        <v>41418</v>
      </c>
      <c r="D14" s="40">
        <v>32</v>
      </c>
      <c r="E14" s="40" t="s">
        <v>38</v>
      </c>
      <c r="F14" s="42" t="s">
        <v>46</v>
      </c>
      <c r="G14" s="33" t="s">
        <v>39</v>
      </c>
      <c r="H14" s="33"/>
      <c r="I14" s="34"/>
      <c r="J14" s="35"/>
      <c r="K14" s="42">
        <v>18</v>
      </c>
    </row>
    <row r="15" spans="1:11" hidden="1">
      <c r="A15" s="15">
        <v>10</v>
      </c>
      <c r="B15" s="38" t="s">
        <v>40</v>
      </c>
      <c r="C15" s="41">
        <v>41418</v>
      </c>
      <c r="D15" s="40">
        <v>10</v>
      </c>
      <c r="E15" s="40" t="s">
        <v>38</v>
      </c>
      <c r="F15" s="42" t="s">
        <v>46</v>
      </c>
      <c r="G15" s="33" t="s">
        <v>39</v>
      </c>
      <c r="H15" s="33"/>
      <c r="I15" s="34"/>
      <c r="J15" s="35"/>
      <c r="K15" s="42">
        <v>122</v>
      </c>
    </row>
    <row r="16" spans="1:11" hidden="1">
      <c r="A16" s="15">
        <v>11</v>
      </c>
      <c r="B16" s="38" t="s">
        <v>40</v>
      </c>
      <c r="C16" s="41">
        <v>41420</v>
      </c>
      <c r="D16" s="40">
        <v>12</v>
      </c>
      <c r="E16" s="40" t="s">
        <v>38</v>
      </c>
      <c r="F16" s="42" t="s">
        <v>46</v>
      </c>
      <c r="G16" s="33" t="s">
        <v>39</v>
      </c>
      <c r="H16" s="33"/>
      <c r="I16" s="34"/>
      <c r="J16" s="35"/>
      <c r="K16" s="42">
        <v>110</v>
      </c>
    </row>
    <row r="17" spans="1:11" hidden="1">
      <c r="A17" s="15">
        <v>12</v>
      </c>
      <c r="B17" s="38" t="s">
        <v>40</v>
      </c>
      <c r="C17" s="41">
        <v>41421</v>
      </c>
      <c r="D17" s="40">
        <v>6</v>
      </c>
      <c r="E17" s="40" t="s">
        <v>38</v>
      </c>
      <c r="F17" s="42" t="s">
        <v>46</v>
      </c>
      <c r="G17" s="33" t="s">
        <v>39</v>
      </c>
      <c r="H17" s="33"/>
      <c r="I17" s="34"/>
      <c r="J17" s="35"/>
      <c r="K17" s="42">
        <v>104</v>
      </c>
    </row>
    <row r="18" spans="1:11" hidden="1">
      <c r="A18" s="15">
        <v>13</v>
      </c>
      <c r="B18" s="38" t="s">
        <v>40</v>
      </c>
      <c r="C18" s="41">
        <v>41423</v>
      </c>
      <c r="D18" s="40">
        <v>14</v>
      </c>
      <c r="E18" s="40" t="s">
        <v>38</v>
      </c>
      <c r="F18" s="42" t="s">
        <v>46</v>
      </c>
      <c r="G18" s="33" t="s">
        <v>39</v>
      </c>
      <c r="H18" s="33"/>
      <c r="I18" s="34"/>
      <c r="J18" s="35"/>
      <c r="K18" s="42">
        <v>90</v>
      </c>
    </row>
    <row r="19" spans="1:11" hidden="1">
      <c r="A19" s="15">
        <v>14</v>
      </c>
      <c r="B19" s="38" t="s">
        <v>40</v>
      </c>
      <c r="C19" s="41">
        <v>41424</v>
      </c>
      <c r="D19" s="40">
        <v>11</v>
      </c>
      <c r="E19" s="40" t="s">
        <v>38</v>
      </c>
      <c r="F19" s="42" t="s">
        <v>46</v>
      </c>
      <c r="G19" s="42" t="s">
        <v>39</v>
      </c>
      <c r="H19" s="42"/>
      <c r="I19" s="34"/>
      <c r="J19" s="35"/>
      <c r="K19" s="42">
        <v>79</v>
      </c>
    </row>
    <row r="20" spans="1:11" hidden="1">
      <c r="A20" s="15">
        <v>15</v>
      </c>
      <c r="B20" s="38" t="s">
        <v>40</v>
      </c>
      <c r="C20" s="41">
        <v>41424</v>
      </c>
      <c r="D20" s="40">
        <v>4</v>
      </c>
      <c r="E20" s="40" t="s">
        <v>38</v>
      </c>
      <c r="F20" s="42" t="s">
        <v>46</v>
      </c>
      <c r="G20" s="42" t="s">
        <v>39</v>
      </c>
      <c r="H20" s="42"/>
      <c r="I20" s="34"/>
      <c r="J20" s="35"/>
      <c r="K20" s="42">
        <v>14</v>
      </c>
    </row>
    <row r="21" spans="1:11" hidden="1">
      <c r="A21" s="15">
        <v>16</v>
      </c>
      <c r="B21" s="38" t="s">
        <v>40</v>
      </c>
      <c r="C21" s="41">
        <v>41425</v>
      </c>
      <c r="D21" s="40">
        <v>2</v>
      </c>
      <c r="E21" s="40" t="s">
        <v>38</v>
      </c>
      <c r="F21" s="42" t="s">
        <v>46</v>
      </c>
      <c r="G21" s="33" t="s">
        <v>39</v>
      </c>
      <c r="H21" s="33"/>
      <c r="I21" s="34"/>
      <c r="J21" s="35"/>
      <c r="K21" s="33">
        <v>77</v>
      </c>
    </row>
    <row r="22" spans="1:11" hidden="1">
      <c r="A22" s="15">
        <v>17</v>
      </c>
      <c r="B22" s="38" t="s">
        <v>40</v>
      </c>
      <c r="C22" s="41">
        <v>41396</v>
      </c>
      <c r="D22" s="40">
        <v>3</v>
      </c>
      <c r="E22" s="40" t="s">
        <v>38</v>
      </c>
      <c r="F22" s="42" t="s">
        <v>46</v>
      </c>
      <c r="G22" s="33" t="s">
        <v>39</v>
      </c>
      <c r="H22" s="33"/>
      <c r="I22" s="34"/>
      <c r="J22" s="35"/>
      <c r="K22" s="33">
        <v>74</v>
      </c>
    </row>
    <row r="23" spans="1:11" hidden="1">
      <c r="A23" s="15">
        <v>18</v>
      </c>
      <c r="B23" s="38" t="s">
        <v>40</v>
      </c>
      <c r="C23" s="41">
        <v>41430</v>
      </c>
      <c r="D23" s="40">
        <v>1</v>
      </c>
      <c r="E23" s="40" t="s">
        <v>38</v>
      </c>
      <c r="F23" s="42" t="s">
        <v>46</v>
      </c>
      <c r="G23" s="33" t="s">
        <v>39</v>
      </c>
      <c r="H23" s="33"/>
      <c r="I23" s="34"/>
      <c r="J23" s="50"/>
      <c r="K23" s="33">
        <v>73</v>
      </c>
    </row>
    <row r="24" spans="1:11" hidden="1">
      <c r="A24" s="15">
        <v>19</v>
      </c>
      <c r="B24" s="38" t="s">
        <v>40</v>
      </c>
      <c r="C24" s="41">
        <v>41431</v>
      </c>
      <c r="D24" s="40">
        <v>1</v>
      </c>
      <c r="E24" s="40" t="s">
        <v>38</v>
      </c>
      <c r="F24" s="42" t="s">
        <v>46</v>
      </c>
      <c r="G24" s="33" t="s">
        <v>39</v>
      </c>
      <c r="H24" s="33"/>
      <c r="I24" s="34"/>
      <c r="J24" s="35"/>
      <c r="K24" s="33">
        <v>13</v>
      </c>
    </row>
    <row r="25" spans="1:11" hidden="1">
      <c r="A25" s="15">
        <v>20</v>
      </c>
      <c r="B25" s="38" t="s">
        <v>40</v>
      </c>
      <c r="C25" s="41">
        <v>41432</v>
      </c>
      <c r="D25" s="40">
        <v>1</v>
      </c>
      <c r="E25" s="40" t="s">
        <v>38</v>
      </c>
      <c r="F25" s="42" t="s">
        <v>46</v>
      </c>
      <c r="G25" s="33" t="s">
        <v>39</v>
      </c>
      <c r="H25" s="33"/>
      <c r="I25" s="34"/>
      <c r="J25" s="35"/>
      <c r="K25" s="33">
        <v>12</v>
      </c>
    </row>
    <row r="26" spans="1:11" hidden="1">
      <c r="A26" s="15">
        <v>21</v>
      </c>
      <c r="B26" s="38" t="s">
        <v>40</v>
      </c>
      <c r="C26" s="41">
        <v>41433</v>
      </c>
      <c r="D26" s="40">
        <v>1</v>
      </c>
      <c r="E26" s="40" t="s">
        <v>38</v>
      </c>
      <c r="F26" s="42" t="s">
        <v>46</v>
      </c>
      <c r="G26" s="33" t="s">
        <v>39</v>
      </c>
      <c r="H26" s="33"/>
      <c r="I26" s="34"/>
      <c r="J26" s="35"/>
      <c r="K26" s="33">
        <v>11</v>
      </c>
    </row>
    <row r="27" spans="1:11" hidden="1">
      <c r="A27" s="15">
        <v>22</v>
      </c>
      <c r="B27" s="38" t="s">
        <v>40</v>
      </c>
      <c r="C27" s="41">
        <v>41433</v>
      </c>
      <c r="D27" s="40">
        <v>2</v>
      </c>
      <c r="E27" s="40" t="s">
        <v>38</v>
      </c>
      <c r="F27" s="42" t="s">
        <v>46</v>
      </c>
      <c r="G27" s="33" t="s">
        <v>39</v>
      </c>
      <c r="H27" s="33"/>
      <c r="I27" s="34"/>
      <c r="J27" s="35"/>
      <c r="K27" s="33">
        <v>71</v>
      </c>
    </row>
    <row r="28" spans="1:11" hidden="1">
      <c r="A28" s="15">
        <v>23</v>
      </c>
      <c r="B28" s="38" t="s">
        <v>40</v>
      </c>
      <c r="C28" s="41">
        <v>41435</v>
      </c>
      <c r="D28" s="40">
        <v>1</v>
      </c>
      <c r="E28" s="40" t="s">
        <v>38</v>
      </c>
      <c r="F28" s="42" t="s">
        <v>46</v>
      </c>
      <c r="G28" s="33" t="s">
        <v>39</v>
      </c>
      <c r="H28" s="33"/>
      <c r="I28" s="34"/>
      <c r="J28" s="35"/>
      <c r="K28" s="33">
        <v>70</v>
      </c>
    </row>
    <row r="29" spans="1:11" hidden="1">
      <c r="A29" s="15">
        <v>24</v>
      </c>
      <c r="B29" s="38" t="s">
        <v>40</v>
      </c>
      <c r="C29" s="41">
        <v>41437</v>
      </c>
      <c r="D29" s="40">
        <v>3</v>
      </c>
      <c r="E29" s="40" t="s">
        <v>38</v>
      </c>
      <c r="F29" s="42" t="s">
        <v>46</v>
      </c>
      <c r="G29" s="33" t="s">
        <v>39</v>
      </c>
      <c r="H29" s="33"/>
      <c r="I29" s="34"/>
      <c r="J29" s="35"/>
      <c r="K29" s="33">
        <v>67</v>
      </c>
    </row>
    <row r="30" spans="1:11" hidden="1">
      <c r="A30" s="15">
        <v>25</v>
      </c>
      <c r="B30" s="38" t="s">
        <v>40</v>
      </c>
      <c r="C30" s="41">
        <v>41442</v>
      </c>
      <c r="D30" s="40">
        <v>2</v>
      </c>
      <c r="E30" s="40" t="s">
        <v>38</v>
      </c>
      <c r="F30" s="42" t="s">
        <v>46</v>
      </c>
      <c r="G30" s="33" t="s">
        <v>39</v>
      </c>
      <c r="H30" s="33"/>
      <c r="I30" s="34"/>
      <c r="J30" s="35"/>
      <c r="K30" s="33">
        <v>65</v>
      </c>
    </row>
    <row r="31" spans="1:11" hidden="1">
      <c r="A31" s="15">
        <v>26</v>
      </c>
      <c r="B31" s="38" t="s">
        <v>40</v>
      </c>
      <c r="C31" s="41">
        <v>41448</v>
      </c>
      <c r="D31" s="40">
        <v>1</v>
      </c>
      <c r="E31" s="40" t="s">
        <v>38</v>
      </c>
      <c r="F31" s="42" t="s">
        <v>46</v>
      </c>
      <c r="G31" s="33" t="s">
        <v>39</v>
      </c>
      <c r="H31" s="33"/>
      <c r="I31" s="34"/>
      <c r="J31" s="35"/>
      <c r="K31" s="33">
        <v>64</v>
      </c>
    </row>
    <row r="32" spans="1:11" hidden="1">
      <c r="A32" s="15">
        <v>27</v>
      </c>
      <c r="B32" s="38" t="s">
        <v>40</v>
      </c>
      <c r="C32" s="41">
        <v>41480</v>
      </c>
      <c r="D32" s="40">
        <v>64</v>
      </c>
      <c r="E32" s="40" t="s">
        <v>38</v>
      </c>
      <c r="F32" s="42" t="s">
        <v>46</v>
      </c>
      <c r="G32" s="33" t="s">
        <v>39</v>
      </c>
      <c r="H32" s="33"/>
      <c r="I32" s="34"/>
      <c r="J32" s="35"/>
      <c r="K32" s="33">
        <v>0</v>
      </c>
    </row>
    <row r="33" spans="1:11" hidden="1">
      <c r="A33" s="15">
        <v>28</v>
      </c>
      <c r="B33" s="38" t="s">
        <v>40</v>
      </c>
      <c r="C33" s="41">
        <v>41480</v>
      </c>
      <c r="D33" s="40">
        <v>11</v>
      </c>
      <c r="E33" s="40" t="s">
        <v>38</v>
      </c>
      <c r="F33" s="42" t="s">
        <v>46</v>
      </c>
      <c r="G33" s="33" t="s">
        <v>39</v>
      </c>
      <c r="H33" s="33"/>
      <c r="I33" s="34"/>
      <c r="J33" s="35"/>
      <c r="K33" s="33">
        <v>0</v>
      </c>
    </row>
    <row r="34" spans="1:11" hidden="1">
      <c r="A34" s="15">
        <v>29</v>
      </c>
      <c r="B34" s="28" t="s">
        <v>36</v>
      </c>
      <c r="C34" s="29">
        <v>42099</v>
      </c>
      <c r="D34" s="30">
        <v>240</v>
      </c>
      <c r="E34" s="30" t="s">
        <v>93</v>
      </c>
      <c r="F34" s="31" t="s">
        <v>38</v>
      </c>
      <c r="G34" s="31" t="s">
        <v>39</v>
      </c>
      <c r="H34" s="31"/>
      <c r="I34" s="31"/>
      <c r="J34" s="31"/>
      <c r="K34" s="31">
        <v>240</v>
      </c>
    </row>
    <row r="35" spans="1:11" hidden="1">
      <c r="A35" s="15">
        <v>30</v>
      </c>
      <c r="B35" s="38" t="s">
        <v>40</v>
      </c>
      <c r="C35" s="41">
        <v>42129</v>
      </c>
      <c r="D35" s="40">
        <v>240</v>
      </c>
      <c r="E35" s="40" t="s">
        <v>38</v>
      </c>
      <c r="F35" s="42" t="s">
        <v>46</v>
      </c>
      <c r="G35" s="33" t="s">
        <v>39</v>
      </c>
      <c r="H35" s="33"/>
      <c r="I35" s="33"/>
      <c r="J35" s="33"/>
      <c r="K35" s="33">
        <v>0</v>
      </c>
    </row>
    <row r="36" spans="1:11" hidden="1">
      <c r="A36" s="15">
        <v>31</v>
      </c>
      <c r="B36" s="28" t="s">
        <v>36</v>
      </c>
      <c r="C36" s="29">
        <v>42186</v>
      </c>
      <c r="D36" s="30">
        <v>33</v>
      </c>
      <c r="E36" s="30" t="s">
        <v>94</v>
      </c>
      <c r="F36" s="31" t="s">
        <v>38</v>
      </c>
      <c r="G36" s="31" t="s">
        <v>95</v>
      </c>
      <c r="H36" s="31"/>
      <c r="I36" s="31"/>
      <c r="J36" s="31"/>
      <c r="K36" s="31">
        <v>33</v>
      </c>
    </row>
    <row r="37" spans="1:11" hidden="1">
      <c r="A37" s="15">
        <v>32</v>
      </c>
      <c r="B37" s="38" t="s">
        <v>40</v>
      </c>
      <c r="C37" s="41">
        <v>42216</v>
      </c>
      <c r="D37" s="40">
        <v>33</v>
      </c>
      <c r="E37" s="40" t="s">
        <v>38</v>
      </c>
      <c r="F37" s="42" t="s">
        <v>46</v>
      </c>
      <c r="G37" s="33" t="s">
        <v>95</v>
      </c>
      <c r="H37" s="33"/>
      <c r="I37" s="33"/>
      <c r="J37" s="33"/>
      <c r="K37" s="33">
        <v>0</v>
      </c>
    </row>
    <row r="38" spans="1:11" hidden="1">
      <c r="A38" s="15">
        <v>33</v>
      </c>
      <c r="B38" s="28" t="s">
        <v>36</v>
      </c>
      <c r="C38" s="29">
        <v>42548</v>
      </c>
      <c r="D38" s="30">
        <v>25</v>
      </c>
      <c r="E38" s="30" t="s">
        <v>94</v>
      </c>
      <c r="F38" s="31" t="s">
        <v>38</v>
      </c>
      <c r="G38" s="31" t="s">
        <v>56</v>
      </c>
      <c r="H38" s="31"/>
      <c r="I38" s="31"/>
      <c r="J38" s="31"/>
      <c r="K38" s="31">
        <v>25</v>
      </c>
    </row>
    <row r="39" spans="1:11" hidden="1">
      <c r="A39" s="15">
        <v>34</v>
      </c>
      <c r="B39" s="38" t="s">
        <v>40</v>
      </c>
      <c r="C39" s="41">
        <v>42578</v>
      </c>
      <c r="D39" s="40">
        <v>25</v>
      </c>
      <c r="E39" s="40" t="s">
        <v>38</v>
      </c>
      <c r="F39" s="33" t="s">
        <v>46</v>
      </c>
      <c r="G39" s="33" t="s">
        <v>56</v>
      </c>
      <c r="H39" s="33"/>
      <c r="I39" s="33"/>
      <c r="J39" s="33"/>
      <c r="K39" s="33">
        <v>0</v>
      </c>
    </row>
    <row r="40" spans="1:11">
      <c r="A40" s="15">
        <v>35</v>
      </c>
      <c r="B40" s="28" t="s">
        <v>36</v>
      </c>
      <c r="C40" s="29">
        <v>43948</v>
      </c>
      <c r="D40" s="51" t="s">
        <v>96</v>
      </c>
      <c r="E40" s="30" t="s">
        <v>97</v>
      </c>
      <c r="F40" s="31" t="s">
        <v>62</v>
      </c>
      <c r="G40" s="31" t="s">
        <v>60</v>
      </c>
      <c r="H40" s="31"/>
      <c r="I40" s="31"/>
      <c r="J40" s="31"/>
      <c r="K40" s="31">
        <v>0</v>
      </c>
    </row>
    <row r="41" spans="1:11">
      <c r="A41" s="15"/>
      <c r="B41" s="28" t="s">
        <v>36</v>
      </c>
      <c r="C41" s="29">
        <v>43948</v>
      </c>
      <c r="D41" s="30">
        <v>128</v>
      </c>
      <c r="E41" s="30" t="s">
        <v>97</v>
      </c>
      <c r="F41" s="31" t="s">
        <v>62</v>
      </c>
      <c r="G41" s="31" t="s">
        <v>60</v>
      </c>
      <c r="H41" s="31"/>
      <c r="I41" s="31"/>
      <c r="J41" s="31"/>
      <c r="K41" s="31">
        <v>128</v>
      </c>
    </row>
    <row r="42" spans="1:11">
      <c r="A42" s="15"/>
      <c r="B42" s="28" t="s">
        <v>36</v>
      </c>
      <c r="C42" s="29">
        <v>43976</v>
      </c>
      <c r="D42" s="30">
        <v>27</v>
      </c>
      <c r="E42" s="30" t="s">
        <v>96</v>
      </c>
      <c r="F42" s="31" t="s">
        <v>62</v>
      </c>
      <c r="G42" s="31" t="s">
        <v>60</v>
      </c>
      <c r="H42" s="31"/>
      <c r="I42" s="31"/>
      <c r="J42" s="31"/>
      <c r="K42" s="31">
        <v>155</v>
      </c>
    </row>
    <row r="43" spans="1:11">
      <c r="A43" s="15"/>
      <c r="B43" s="38" t="s">
        <v>40</v>
      </c>
      <c r="C43" s="41">
        <v>43990</v>
      </c>
      <c r="D43" s="40">
        <v>4</v>
      </c>
      <c r="E43" s="40" t="s">
        <v>62</v>
      </c>
      <c r="F43" s="33" t="s">
        <v>98</v>
      </c>
      <c r="G43" s="33" t="s">
        <v>60</v>
      </c>
      <c r="H43" s="33"/>
      <c r="I43" s="33"/>
      <c r="J43" s="33"/>
      <c r="K43" s="33">
        <v>151</v>
      </c>
    </row>
    <row r="44" spans="1:11">
      <c r="A44" s="15"/>
      <c r="B44" s="38" t="s">
        <v>40</v>
      </c>
      <c r="C44" s="41">
        <v>43990</v>
      </c>
      <c r="D44" s="40">
        <v>3</v>
      </c>
      <c r="E44" s="40" t="s">
        <v>62</v>
      </c>
      <c r="F44" s="33" t="s">
        <v>99</v>
      </c>
      <c r="G44" s="33" t="s">
        <v>60</v>
      </c>
      <c r="H44" s="33"/>
      <c r="I44" s="33"/>
      <c r="J44" s="33"/>
      <c r="K44" s="33">
        <v>148</v>
      </c>
    </row>
    <row r="45" spans="1:11">
      <c r="A45" s="15"/>
      <c r="B45" s="38" t="s">
        <v>40</v>
      </c>
      <c r="C45" s="41">
        <v>44004</v>
      </c>
      <c r="D45" s="40">
        <v>1</v>
      </c>
      <c r="E45" s="40" t="s">
        <v>62</v>
      </c>
      <c r="F45" s="33" t="s">
        <v>99</v>
      </c>
      <c r="G45" s="33" t="s">
        <v>60</v>
      </c>
      <c r="H45" s="33"/>
      <c r="I45" s="33"/>
      <c r="J45" s="33"/>
      <c r="K45" s="33">
        <v>147</v>
      </c>
    </row>
    <row r="46" spans="1:11">
      <c r="A46" s="15"/>
      <c r="B46" s="38" t="s">
        <v>40</v>
      </c>
      <c r="C46" s="41">
        <v>44006</v>
      </c>
      <c r="D46" s="40">
        <v>1</v>
      </c>
      <c r="E46" s="40" t="s">
        <v>62</v>
      </c>
      <c r="F46" s="33" t="s">
        <v>46</v>
      </c>
      <c r="G46" s="33" t="s">
        <v>60</v>
      </c>
      <c r="H46" s="33"/>
      <c r="I46" s="33"/>
      <c r="J46" s="33"/>
      <c r="K46" s="33">
        <v>146</v>
      </c>
    </row>
    <row r="47" spans="1:11">
      <c r="A47" s="15"/>
      <c r="B47" s="38" t="s">
        <v>40</v>
      </c>
      <c r="C47" s="41">
        <v>44011</v>
      </c>
      <c r="D47" s="40">
        <v>2</v>
      </c>
      <c r="E47" s="40" t="s">
        <v>62</v>
      </c>
      <c r="F47" s="33" t="s">
        <v>46</v>
      </c>
      <c r="G47" s="33" t="s">
        <v>60</v>
      </c>
      <c r="H47" s="33"/>
      <c r="I47" s="33"/>
      <c r="J47" s="33"/>
      <c r="K47" s="33">
        <v>144</v>
      </c>
    </row>
    <row r="48" spans="1:11">
      <c r="A48" s="15"/>
      <c r="B48" s="38" t="s">
        <v>40</v>
      </c>
      <c r="C48" s="41">
        <v>44013</v>
      </c>
      <c r="D48" s="40">
        <v>3</v>
      </c>
      <c r="E48" s="40" t="s">
        <v>62</v>
      </c>
      <c r="F48" s="33" t="s">
        <v>99</v>
      </c>
      <c r="G48" s="33" t="s">
        <v>60</v>
      </c>
      <c r="H48" s="33"/>
      <c r="I48" s="33"/>
      <c r="J48" s="33"/>
      <c r="K48" s="33">
        <v>141</v>
      </c>
    </row>
    <row r="49" spans="1:11">
      <c r="A49" s="15"/>
      <c r="B49" s="38" t="s">
        <v>40</v>
      </c>
      <c r="C49" s="41">
        <v>44015</v>
      </c>
      <c r="D49" s="40">
        <v>1</v>
      </c>
      <c r="E49" s="40" t="s">
        <v>62</v>
      </c>
      <c r="F49" s="33" t="s">
        <v>99</v>
      </c>
      <c r="G49" s="33" t="s">
        <v>60</v>
      </c>
      <c r="H49" s="33"/>
      <c r="I49" s="33"/>
      <c r="J49" s="33"/>
      <c r="K49" s="33">
        <v>140</v>
      </c>
    </row>
    <row r="50" spans="1:11">
      <c r="A50" s="15"/>
      <c r="B50" s="38" t="s">
        <v>40</v>
      </c>
      <c r="C50" s="41">
        <v>44017</v>
      </c>
      <c r="D50" s="40">
        <v>5</v>
      </c>
      <c r="E50" s="40" t="s">
        <v>62</v>
      </c>
      <c r="F50" s="33" t="s">
        <v>46</v>
      </c>
      <c r="G50" s="33" t="s">
        <v>60</v>
      </c>
      <c r="H50" s="33"/>
      <c r="I50" s="33"/>
      <c r="J50" s="33"/>
      <c r="K50" s="33">
        <v>135</v>
      </c>
    </row>
    <row r="51" spans="1:11">
      <c r="A51" s="15"/>
      <c r="B51" s="38" t="s">
        <v>40</v>
      </c>
      <c r="C51" s="41">
        <v>44020</v>
      </c>
      <c r="D51" s="40">
        <v>2</v>
      </c>
      <c r="E51" s="40" t="s">
        <v>62</v>
      </c>
      <c r="F51" s="33" t="s">
        <v>46</v>
      </c>
      <c r="G51" s="33" t="s">
        <v>60</v>
      </c>
      <c r="H51" s="33"/>
      <c r="I51" s="33"/>
      <c r="J51" s="33"/>
      <c r="K51" s="33">
        <v>133</v>
      </c>
    </row>
    <row r="52" spans="1:11">
      <c r="A52" s="15"/>
      <c r="B52" s="38" t="s">
        <v>40</v>
      </c>
      <c r="C52" s="41">
        <v>44024</v>
      </c>
      <c r="D52" s="40">
        <v>133</v>
      </c>
      <c r="E52" s="40" t="s">
        <v>62</v>
      </c>
      <c r="F52" s="33" t="s">
        <v>46</v>
      </c>
      <c r="G52" s="33" t="s">
        <v>60</v>
      </c>
      <c r="H52" s="33"/>
      <c r="I52" s="33"/>
      <c r="J52" s="33"/>
      <c r="K52" s="33">
        <v>0</v>
      </c>
    </row>
    <row r="53" spans="1:11">
      <c r="A53" s="15"/>
      <c r="B53" s="16"/>
      <c r="C53" s="20"/>
      <c r="D53" s="21"/>
      <c r="E53" s="21"/>
      <c r="F53" s="19"/>
      <c r="G53" s="19"/>
      <c r="H53" s="19"/>
      <c r="I53" s="19"/>
      <c r="J53" s="19"/>
      <c r="K53" s="19"/>
    </row>
    <row r="54" spans="1:11">
      <c r="A54" s="15"/>
      <c r="B54" s="16"/>
      <c r="C54" s="20"/>
      <c r="D54" s="21"/>
      <c r="E54" s="21"/>
      <c r="F54" s="19"/>
      <c r="G54" s="19"/>
      <c r="H54" s="19"/>
      <c r="I54" s="19"/>
      <c r="J54" s="19"/>
      <c r="K54" s="19"/>
    </row>
    <row r="55" spans="1:11">
      <c r="A55" s="15"/>
      <c r="B55" s="16"/>
      <c r="C55" s="20"/>
      <c r="D55" s="21"/>
      <c r="E55" s="21"/>
      <c r="F55" s="19"/>
      <c r="G55" s="19"/>
      <c r="H55" s="19"/>
      <c r="I55" s="19"/>
      <c r="J55" s="19"/>
      <c r="K55" s="19"/>
    </row>
    <row r="56" spans="1:11">
      <c r="B56" s="26" t="s">
        <v>42</v>
      </c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B57" s="26" t="s">
        <v>43</v>
      </c>
      <c r="C57" s="26"/>
      <c r="D57" s="26"/>
      <c r="E57" s="26"/>
      <c r="F57" s="26"/>
      <c r="G57" s="26"/>
      <c r="H57" s="26"/>
      <c r="I57" s="26"/>
      <c r="J57" s="26"/>
      <c r="K57" s="26"/>
    </row>
  </sheetData>
  <autoFilter ref="A5:K52">
    <filterColumn colId="6">
      <filters>
        <filter val="17_01"/>
      </filters>
    </filterColumn>
  </autoFilter>
  <mergeCells count="1">
    <mergeCell ref="F1:K1"/>
  </mergeCells>
  <conditionalFormatting sqref="E45:G45 E46:E52 G46:G52">
    <cfRule type="expression" dxfId="645" priority="2">
      <formula>#REF!="E"</formula>
    </cfRule>
    <cfRule type="expression" dxfId="644" priority="3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85" zoomScaleNormal="85" zoomScalePageLayoutView="85" workbookViewId="0">
      <selection activeCell="H12" sqref="H12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24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100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42671</v>
      </c>
      <c r="D7" s="30">
        <v>18</v>
      </c>
      <c r="E7" s="30" t="s">
        <v>101</v>
      </c>
      <c r="F7" s="31" t="s">
        <v>102</v>
      </c>
      <c r="G7" s="31" t="s">
        <v>103</v>
      </c>
      <c r="H7" s="32"/>
      <c r="I7" s="32"/>
      <c r="J7" s="31"/>
      <c r="K7" s="31">
        <v>18</v>
      </c>
    </row>
    <row r="8" spans="1:11">
      <c r="A8" s="15">
        <v>3</v>
      </c>
      <c r="B8" s="38" t="s">
        <v>40</v>
      </c>
      <c r="C8" s="41">
        <v>42984</v>
      </c>
      <c r="D8" s="40">
        <v>1</v>
      </c>
      <c r="E8" s="40" t="s">
        <v>102</v>
      </c>
      <c r="F8" s="33" t="s">
        <v>99</v>
      </c>
      <c r="G8" s="33" t="s">
        <v>103</v>
      </c>
      <c r="H8" s="33"/>
      <c r="I8" s="52" t="s">
        <v>104</v>
      </c>
      <c r="J8" s="35"/>
      <c r="K8" s="33">
        <v>17</v>
      </c>
    </row>
    <row r="9" spans="1:11">
      <c r="A9" s="15">
        <v>4</v>
      </c>
      <c r="B9" s="38" t="s">
        <v>40</v>
      </c>
      <c r="C9" s="41">
        <v>42985</v>
      </c>
      <c r="D9" s="40">
        <v>3</v>
      </c>
      <c r="E9" s="40" t="s">
        <v>102</v>
      </c>
      <c r="F9" s="33" t="s">
        <v>99</v>
      </c>
      <c r="G9" s="33" t="s">
        <v>103</v>
      </c>
      <c r="H9" s="44"/>
      <c r="I9" s="52" t="s">
        <v>104</v>
      </c>
      <c r="J9" s="33"/>
      <c r="K9" s="33">
        <v>14</v>
      </c>
    </row>
    <row r="10" spans="1:11">
      <c r="A10" s="15">
        <v>5</v>
      </c>
      <c r="B10" s="38" t="s">
        <v>40</v>
      </c>
      <c r="C10" s="41">
        <v>43025</v>
      </c>
      <c r="D10" s="40">
        <v>3</v>
      </c>
      <c r="E10" s="40" t="s">
        <v>102</v>
      </c>
      <c r="F10" s="33" t="s">
        <v>99</v>
      </c>
      <c r="G10" s="33" t="s">
        <v>103</v>
      </c>
      <c r="H10" s="44"/>
      <c r="I10" s="52" t="s">
        <v>104</v>
      </c>
      <c r="J10" s="33"/>
      <c r="K10" s="33">
        <v>11</v>
      </c>
    </row>
    <row r="11" spans="1:11">
      <c r="A11" s="15">
        <v>6</v>
      </c>
      <c r="B11" s="38" t="s">
        <v>40</v>
      </c>
      <c r="C11" s="41">
        <v>43054</v>
      </c>
      <c r="D11" s="40">
        <v>1</v>
      </c>
      <c r="E11" s="40" t="s">
        <v>102</v>
      </c>
      <c r="F11" s="33" t="s">
        <v>99</v>
      </c>
      <c r="G11" s="33" t="s">
        <v>103</v>
      </c>
      <c r="H11" s="33"/>
      <c r="I11" s="33" t="s">
        <v>105</v>
      </c>
      <c r="J11" s="33"/>
      <c r="K11" s="33">
        <v>10</v>
      </c>
    </row>
    <row r="12" spans="1:11">
      <c r="A12" s="15">
        <v>7</v>
      </c>
      <c r="B12" s="24" t="s">
        <v>40</v>
      </c>
      <c r="C12" s="20">
        <v>43115</v>
      </c>
      <c r="D12" s="21">
        <v>1</v>
      </c>
      <c r="E12" s="40" t="s">
        <v>102</v>
      </c>
      <c r="F12" s="33" t="s">
        <v>99</v>
      </c>
      <c r="G12" s="33" t="s">
        <v>103</v>
      </c>
      <c r="H12" s="33"/>
      <c r="I12" s="33" t="s">
        <v>106</v>
      </c>
      <c r="J12" s="33"/>
      <c r="K12" s="25">
        <v>9</v>
      </c>
    </row>
    <row r="13" spans="1:11">
      <c r="A13" s="15">
        <v>8</v>
      </c>
      <c r="B13" s="24" t="s">
        <v>40</v>
      </c>
      <c r="C13" s="20">
        <v>43900</v>
      </c>
      <c r="D13" s="21">
        <v>2</v>
      </c>
      <c r="E13" s="40" t="s">
        <v>102</v>
      </c>
      <c r="F13" s="33" t="s">
        <v>99</v>
      </c>
      <c r="G13" s="33" t="s">
        <v>103</v>
      </c>
      <c r="H13" s="33"/>
      <c r="I13" s="33"/>
      <c r="J13" s="33"/>
      <c r="K13" s="25">
        <v>7</v>
      </c>
    </row>
    <row r="14" spans="1:11">
      <c r="A14" s="15">
        <v>9</v>
      </c>
      <c r="B14" s="24" t="s">
        <v>40</v>
      </c>
      <c r="C14" s="20">
        <v>43901</v>
      </c>
      <c r="D14" s="21">
        <v>2</v>
      </c>
      <c r="E14" s="40" t="s">
        <v>102</v>
      </c>
      <c r="F14" s="33" t="s">
        <v>99</v>
      </c>
      <c r="G14" s="33" t="s">
        <v>103</v>
      </c>
      <c r="H14" s="33"/>
      <c r="I14" s="33"/>
      <c r="J14" s="33"/>
      <c r="K14" s="25">
        <v>5</v>
      </c>
    </row>
    <row r="15" spans="1:11">
      <c r="A15" s="15">
        <v>10</v>
      </c>
      <c r="B15" s="24" t="s">
        <v>40</v>
      </c>
      <c r="C15" s="20">
        <v>43901</v>
      </c>
      <c r="D15" s="21">
        <v>4</v>
      </c>
      <c r="E15" s="40" t="s">
        <v>102</v>
      </c>
      <c r="F15" s="33" t="s">
        <v>107</v>
      </c>
      <c r="G15" s="33" t="s">
        <v>103</v>
      </c>
      <c r="H15" s="33"/>
      <c r="I15" s="33"/>
      <c r="J15" s="33"/>
      <c r="K15" s="25">
        <v>0</v>
      </c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K11 B11:D11">
    <cfRule type="expression" dxfId="643" priority="2">
      <formula>$B$11="E"</formula>
    </cfRule>
    <cfRule type="expression" dxfId="642" priority="3">
      <formula>$B$11="S"</formula>
    </cfRule>
  </conditionalFormatting>
  <conditionalFormatting sqref="K12 B12:D12">
    <cfRule type="expression" dxfId="641" priority="4">
      <formula>$B$12="E"</formula>
    </cfRule>
    <cfRule type="expression" dxfId="640" priority="5">
      <formula>$B$12="S"</formula>
    </cfRule>
  </conditionalFormatting>
  <conditionalFormatting sqref="B13:D13 K13">
    <cfRule type="expression" dxfId="639" priority="6">
      <formula>$B$13="E"</formula>
    </cfRule>
    <cfRule type="expression" dxfId="638" priority="7">
      <formula>$B$13="S"</formula>
    </cfRule>
  </conditionalFormatting>
  <conditionalFormatting sqref="B14:D14 K14">
    <cfRule type="expression" dxfId="637" priority="8">
      <formula>$B$14="E"</formula>
    </cfRule>
    <cfRule type="expression" dxfId="636" priority="9">
      <formula>$B$14="S"</formula>
    </cfRule>
  </conditionalFormatting>
  <conditionalFormatting sqref="B15:D15 K15">
    <cfRule type="expression" dxfId="635" priority="10">
      <formula>$B$15="E"</formula>
    </cfRule>
    <cfRule type="expression" dxfId="634" priority="11">
      <formula>$B$15="S"</formula>
    </cfRule>
  </conditionalFormatting>
  <conditionalFormatting sqref="C17:C18 B16:F16 K16">
    <cfRule type="expression" dxfId="633" priority="12">
      <formula>$B$16="E"</formula>
    </cfRule>
    <cfRule type="expression" dxfId="632" priority="13">
      <formula>$B$16="S"</formula>
    </cfRule>
  </conditionalFormatting>
  <conditionalFormatting sqref="B17 D17:F17 K17">
    <cfRule type="expression" dxfId="631" priority="14">
      <formula>$B$17="E"</formula>
    </cfRule>
    <cfRule type="expression" dxfId="630" priority="15">
      <formula>$B$17="S"</formula>
    </cfRule>
  </conditionalFormatting>
  <conditionalFormatting sqref="B18 D18:F18 K18">
    <cfRule type="expression" dxfId="629" priority="16">
      <formula>$B$18="E"</formula>
    </cfRule>
    <cfRule type="expression" dxfId="628" priority="17">
      <formula>$B$18="S"</formula>
    </cfRule>
  </conditionalFormatting>
  <conditionalFormatting sqref="B19:K19">
    <cfRule type="expression" dxfId="627" priority="18">
      <formula>$B$19="E"</formula>
    </cfRule>
    <cfRule type="expression" dxfId="626" priority="19">
      <formula>$B$19="S"</formula>
    </cfRule>
  </conditionalFormatting>
  <conditionalFormatting sqref="B20:K20">
    <cfRule type="expression" dxfId="625" priority="20">
      <formula>$B$20="E"</formula>
    </cfRule>
    <cfRule type="expression" dxfId="624" priority="21">
      <formula>$B$20="S"</formula>
    </cfRule>
  </conditionalFormatting>
  <conditionalFormatting sqref="B21:B22 B24:B26 J7:K7 C21:K27 B28:K33 B7:G7 H8 J9:J10 G8:G10 G11:J18">
    <cfRule type="expression" dxfId="623" priority="22">
      <formula>#REF!="E"</formula>
    </cfRule>
    <cfRule type="expression" dxfId="622" priority="23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B30" sqref="B30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108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16" t="s">
        <v>36</v>
      </c>
      <c r="C7" s="20">
        <v>41409</v>
      </c>
      <c r="D7" s="21">
        <v>60</v>
      </c>
      <c r="E7" s="21" t="s">
        <v>94</v>
      </c>
      <c r="F7" s="19" t="s">
        <v>38</v>
      </c>
      <c r="G7" s="19" t="s">
        <v>109</v>
      </c>
      <c r="H7" s="22"/>
      <c r="I7" s="22"/>
      <c r="J7" s="19"/>
      <c r="K7" s="19">
        <v>60</v>
      </c>
    </row>
    <row r="8" spans="1:11">
      <c r="A8" s="15">
        <v>3</v>
      </c>
      <c r="B8" s="16" t="s">
        <v>40</v>
      </c>
      <c r="C8" s="20">
        <v>41440</v>
      </c>
      <c r="D8" s="21">
        <v>31</v>
      </c>
      <c r="E8" s="21" t="s">
        <v>38</v>
      </c>
      <c r="F8" s="19" t="s">
        <v>110</v>
      </c>
      <c r="G8" s="19" t="s">
        <v>109</v>
      </c>
      <c r="H8" s="22"/>
      <c r="I8" s="22"/>
      <c r="J8" s="19"/>
      <c r="K8" s="19">
        <v>29</v>
      </c>
    </row>
    <row r="9" spans="1:11">
      <c r="A9" s="15">
        <v>4</v>
      </c>
      <c r="B9" s="24" t="s">
        <v>40</v>
      </c>
      <c r="C9" s="20">
        <v>41440</v>
      </c>
      <c r="D9" s="21">
        <v>29</v>
      </c>
      <c r="E9" s="21" t="s">
        <v>38</v>
      </c>
      <c r="F9" s="25" t="s">
        <v>46</v>
      </c>
      <c r="G9" s="19" t="s">
        <v>109</v>
      </c>
      <c r="H9" s="19"/>
      <c r="I9" s="22"/>
      <c r="J9" s="23"/>
      <c r="K9" s="25">
        <v>0</v>
      </c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16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">
    <cfRule type="expression" dxfId="621" priority="2">
      <formula>$B$8="E"</formula>
    </cfRule>
    <cfRule type="expression" dxfId="620" priority="3">
      <formula>$B$8="S"</formula>
    </cfRule>
  </conditionalFormatting>
  <conditionalFormatting sqref="B9:F9 K9">
    <cfRule type="expression" dxfId="619" priority="4">
      <formula>$B$9="E"</formula>
    </cfRule>
    <cfRule type="expression" dxfId="618" priority="5">
      <formula>$B$9="S"</formula>
    </cfRule>
  </conditionalFormatting>
  <conditionalFormatting sqref="B10:F10 K10">
    <cfRule type="expression" dxfId="617" priority="6">
      <formula>$B$10="E"</formula>
    </cfRule>
    <cfRule type="expression" dxfId="616" priority="7">
      <formula>$B$10="S"</formula>
    </cfRule>
  </conditionalFormatting>
  <conditionalFormatting sqref="B11:F11 K11">
    <cfRule type="expression" dxfId="615" priority="8">
      <formula>$B$11="E"</formula>
    </cfRule>
    <cfRule type="expression" dxfId="614" priority="9">
      <formula>$B$11="S"</formula>
    </cfRule>
  </conditionalFormatting>
  <conditionalFormatting sqref="B12:F12 K12">
    <cfRule type="expression" dxfId="613" priority="10">
      <formula>$B$12="E"</formula>
    </cfRule>
    <cfRule type="expression" dxfId="612" priority="11">
      <formula>$B$12="S"</formula>
    </cfRule>
  </conditionalFormatting>
  <conditionalFormatting sqref="B13:F13 K13">
    <cfRule type="expression" dxfId="611" priority="12">
      <formula>$B$13="E"</formula>
    </cfRule>
    <cfRule type="expression" dxfId="610" priority="13">
      <formula>$B$13="S"</formula>
    </cfRule>
  </conditionalFormatting>
  <conditionalFormatting sqref="B14:F14 K14">
    <cfRule type="expression" dxfId="609" priority="14">
      <formula>$B$14="E"</formula>
    </cfRule>
    <cfRule type="expression" dxfId="608" priority="15">
      <formula>$B$14="S"</formula>
    </cfRule>
  </conditionalFormatting>
  <conditionalFormatting sqref="B15:F15 K15">
    <cfRule type="expression" dxfId="607" priority="16">
      <formula>$B$15="E"</formula>
    </cfRule>
    <cfRule type="expression" dxfId="606" priority="17">
      <formula>$B$15="S"</formula>
    </cfRule>
  </conditionalFormatting>
  <conditionalFormatting sqref="C17:C18 B16:F16 K16">
    <cfRule type="expression" dxfId="605" priority="18">
      <formula>$B$16="E"</formula>
    </cfRule>
    <cfRule type="expression" dxfId="604" priority="19">
      <formula>$B$16="S"</formula>
    </cfRule>
  </conditionalFormatting>
  <conditionalFormatting sqref="B17 D17:F17 K17">
    <cfRule type="expression" dxfId="603" priority="20">
      <formula>$B$17="E"</formula>
    </cfRule>
    <cfRule type="expression" dxfId="602" priority="21">
      <formula>$B$17="S"</formula>
    </cfRule>
  </conditionalFormatting>
  <conditionalFormatting sqref="B18 D18:F18 K18">
    <cfRule type="expression" dxfId="601" priority="22">
      <formula>$B$18="E"</formula>
    </cfRule>
    <cfRule type="expression" dxfId="600" priority="23">
      <formula>$B$18="S"</formula>
    </cfRule>
  </conditionalFormatting>
  <conditionalFormatting sqref="B19:K19">
    <cfRule type="expression" dxfId="599" priority="24">
      <formula>$B$19="E"</formula>
    </cfRule>
    <cfRule type="expression" dxfId="598" priority="25">
      <formula>$B$19="S"</formula>
    </cfRule>
  </conditionalFormatting>
  <conditionalFormatting sqref="B20:K20">
    <cfRule type="expression" dxfId="597" priority="26">
      <formula>$B$20="E"</formula>
    </cfRule>
    <cfRule type="expression" dxfId="596" priority="27">
      <formula>$B$20="S"</formula>
    </cfRule>
  </conditionalFormatting>
  <conditionalFormatting sqref="B7:G7 G8:G18 J7:K7 H9:H18 J8 I10:J18 B21:K33">
    <cfRule type="expression" dxfId="595" priority="28">
      <formula>#REF!="E"</formula>
    </cfRule>
    <cfRule type="expression" dxfId="594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85" zoomScaleNormal="85" zoomScalePageLayoutView="85" workbookViewId="0">
      <selection activeCell="G26" sqref="G26"/>
    </sheetView>
  </sheetViews>
  <sheetFormatPr baseColWidth="10" defaultColWidth="10.85546875" defaultRowHeight="12.75"/>
  <cols>
    <col min="1" max="1" width="3.4257812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111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28" t="s">
        <v>36</v>
      </c>
      <c r="C6" s="94">
        <v>42942</v>
      </c>
      <c r="D6" s="36">
        <v>10</v>
      </c>
      <c r="E6" s="36" t="s">
        <v>112</v>
      </c>
      <c r="F6" s="37" t="s">
        <v>82</v>
      </c>
      <c r="G6" s="31" t="s">
        <v>83</v>
      </c>
      <c r="H6" s="31"/>
      <c r="I6" s="37" t="s">
        <v>113</v>
      </c>
      <c r="J6" s="31"/>
      <c r="K6" s="36">
        <v>10</v>
      </c>
    </row>
    <row r="7" spans="1:11">
      <c r="A7" s="15">
        <v>2</v>
      </c>
      <c r="B7" s="38" t="s">
        <v>40</v>
      </c>
      <c r="C7" s="95">
        <v>42978</v>
      </c>
      <c r="D7" s="40">
        <v>10</v>
      </c>
      <c r="E7" s="40" t="s">
        <v>82</v>
      </c>
      <c r="F7" s="33" t="s">
        <v>218</v>
      </c>
      <c r="G7" s="33" t="s">
        <v>83</v>
      </c>
      <c r="H7" s="34"/>
      <c r="I7" s="54" t="s">
        <v>113</v>
      </c>
      <c r="J7" s="33"/>
      <c r="K7" s="33">
        <v>0</v>
      </c>
    </row>
    <row r="8" spans="1:11">
      <c r="A8" s="15">
        <v>3</v>
      </c>
      <c r="B8" s="90" t="s">
        <v>36</v>
      </c>
      <c r="C8" s="100">
        <v>44364</v>
      </c>
      <c r="D8" s="92">
        <v>10</v>
      </c>
      <c r="E8" s="92" t="s">
        <v>210</v>
      </c>
      <c r="F8" s="87" t="s">
        <v>211</v>
      </c>
      <c r="G8" s="87" t="s">
        <v>212</v>
      </c>
      <c r="H8" s="87"/>
      <c r="I8" s="88" t="s">
        <v>113</v>
      </c>
      <c r="J8" s="89"/>
      <c r="K8" s="87">
        <v>10</v>
      </c>
    </row>
    <row r="9" spans="1:11">
      <c r="A9" s="15">
        <v>4</v>
      </c>
      <c r="B9" s="101" t="s">
        <v>40</v>
      </c>
      <c r="C9" s="71">
        <v>44416</v>
      </c>
      <c r="D9" s="72">
        <v>2</v>
      </c>
      <c r="E9" s="72" t="s">
        <v>211</v>
      </c>
      <c r="F9" s="76" t="s">
        <v>99</v>
      </c>
      <c r="G9" s="75" t="s">
        <v>224</v>
      </c>
      <c r="H9" s="102"/>
      <c r="I9" s="102" t="s">
        <v>113</v>
      </c>
      <c r="J9" s="75"/>
      <c r="K9" s="76">
        <v>8</v>
      </c>
    </row>
    <row r="10" spans="1:11">
      <c r="A10" s="15">
        <v>5</v>
      </c>
      <c r="B10" s="101" t="s">
        <v>40</v>
      </c>
      <c r="C10" s="71">
        <v>44461</v>
      </c>
      <c r="D10" s="72">
        <v>1</v>
      </c>
      <c r="E10" s="72" t="s">
        <v>211</v>
      </c>
      <c r="F10" s="76" t="s">
        <v>99</v>
      </c>
      <c r="G10" s="75" t="s">
        <v>224</v>
      </c>
      <c r="H10" s="75"/>
      <c r="I10" s="75" t="s">
        <v>113</v>
      </c>
      <c r="J10" s="75"/>
      <c r="K10" s="76">
        <v>7</v>
      </c>
    </row>
    <row r="11" spans="1:11">
      <c r="A11" s="15">
        <v>6</v>
      </c>
      <c r="B11" s="101" t="s">
        <v>40</v>
      </c>
      <c r="C11" s="71">
        <v>44484</v>
      </c>
      <c r="D11" s="72">
        <v>1</v>
      </c>
      <c r="E11" s="72" t="s">
        <v>211</v>
      </c>
      <c r="F11" s="76" t="s">
        <v>99</v>
      </c>
      <c r="G11" s="75" t="s">
        <v>224</v>
      </c>
      <c r="H11" s="75"/>
      <c r="I11" s="75" t="s">
        <v>113</v>
      </c>
      <c r="J11" s="75"/>
      <c r="K11" s="76">
        <v>6</v>
      </c>
    </row>
    <row r="12" spans="1:11">
      <c r="A12" s="15">
        <v>7</v>
      </c>
      <c r="B12" s="101" t="s">
        <v>40</v>
      </c>
      <c r="C12" s="71">
        <v>44599</v>
      </c>
      <c r="D12" s="72">
        <v>1</v>
      </c>
      <c r="E12" s="72" t="s">
        <v>211</v>
      </c>
      <c r="F12" s="76" t="s">
        <v>99</v>
      </c>
      <c r="G12" s="75" t="s">
        <v>224</v>
      </c>
      <c r="H12" s="75"/>
      <c r="I12" s="75" t="s">
        <v>113</v>
      </c>
      <c r="J12" s="75"/>
      <c r="K12" s="76">
        <v>5</v>
      </c>
    </row>
    <row r="13" spans="1:11">
      <c r="A13" s="15">
        <v>8</v>
      </c>
      <c r="B13" s="93" t="s">
        <v>36</v>
      </c>
      <c r="C13" s="91">
        <v>44669</v>
      </c>
      <c r="D13" s="92">
        <v>7</v>
      </c>
      <c r="E13" s="92" t="s">
        <v>211</v>
      </c>
      <c r="F13" s="87" t="s">
        <v>246</v>
      </c>
      <c r="G13" s="87" t="s">
        <v>224</v>
      </c>
      <c r="H13" s="87"/>
      <c r="I13" s="87" t="s">
        <v>113</v>
      </c>
      <c r="J13" s="87"/>
      <c r="K13" s="103">
        <v>12</v>
      </c>
    </row>
    <row r="14" spans="1:11">
      <c r="A14" s="15">
        <v>9</v>
      </c>
      <c r="B14" s="101" t="s">
        <v>40</v>
      </c>
      <c r="C14" s="71">
        <v>44706</v>
      </c>
      <c r="D14" s="72">
        <v>1</v>
      </c>
      <c r="E14" s="72" t="s">
        <v>211</v>
      </c>
      <c r="F14" s="76" t="s">
        <v>247</v>
      </c>
      <c r="G14" s="75" t="s">
        <v>224</v>
      </c>
      <c r="H14" s="75"/>
      <c r="I14" s="75"/>
      <c r="J14" s="75"/>
      <c r="K14" s="76">
        <v>11</v>
      </c>
    </row>
    <row r="15" spans="1:11">
      <c r="A15" s="15">
        <v>10</v>
      </c>
      <c r="B15" s="101" t="s">
        <v>40</v>
      </c>
      <c r="C15" s="71">
        <v>44743</v>
      </c>
      <c r="D15" s="72">
        <v>1</v>
      </c>
      <c r="E15" s="72" t="s">
        <v>211</v>
      </c>
      <c r="F15" s="76" t="s">
        <v>218</v>
      </c>
      <c r="G15" s="75" t="s">
        <v>224</v>
      </c>
      <c r="H15" s="75"/>
      <c r="I15" s="75"/>
      <c r="J15" s="75"/>
      <c r="K15" s="76">
        <v>10</v>
      </c>
    </row>
    <row r="16" spans="1:11">
      <c r="A16" s="15">
        <v>11</v>
      </c>
      <c r="B16" s="101" t="s">
        <v>40</v>
      </c>
      <c r="C16" s="71">
        <v>44747</v>
      </c>
      <c r="D16" s="72">
        <v>3</v>
      </c>
      <c r="E16" s="72" t="s">
        <v>211</v>
      </c>
      <c r="F16" s="76" t="s">
        <v>253</v>
      </c>
      <c r="G16" s="75" t="s">
        <v>224</v>
      </c>
      <c r="H16" s="75"/>
      <c r="I16" s="75"/>
      <c r="J16" s="75"/>
      <c r="K16" s="76">
        <v>7</v>
      </c>
    </row>
    <row r="17" spans="1:11">
      <c r="A17" s="15">
        <v>12</v>
      </c>
      <c r="B17" s="101" t="s">
        <v>40</v>
      </c>
      <c r="C17" s="71" t="s">
        <v>356</v>
      </c>
      <c r="D17" s="72">
        <v>7</v>
      </c>
      <c r="E17" s="72" t="s">
        <v>211</v>
      </c>
      <c r="F17" s="76" t="s">
        <v>253</v>
      </c>
      <c r="G17" s="75" t="s">
        <v>357</v>
      </c>
      <c r="H17" s="75"/>
      <c r="I17" s="75" t="s">
        <v>113</v>
      </c>
      <c r="J17" s="75"/>
      <c r="K17" s="76">
        <v>0</v>
      </c>
    </row>
    <row r="18" spans="1:11">
      <c r="A18" s="15">
        <v>13</v>
      </c>
      <c r="B18" s="93" t="s">
        <v>36</v>
      </c>
      <c r="C18" s="91">
        <v>45050</v>
      </c>
      <c r="D18" s="92">
        <v>6</v>
      </c>
      <c r="E18" s="92" t="s">
        <v>210</v>
      </c>
      <c r="F18" s="103" t="s">
        <v>211</v>
      </c>
      <c r="G18" s="87" t="s">
        <v>212</v>
      </c>
      <c r="H18" s="87"/>
      <c r="I18" s="87" t="s">
        <v>113</v>
      </c>
      <c r="J18" s="87"/>
      <c r="K18" s="103">
        <v>6</v>
      </c>
    </row>
    <row r="19" spans="1:11">
      <c r="A19" s="15">
        <v>14</v>
      </c>
      <c r="B19" s="101" t="s">
        <v>40</v>
      </c>
      <c r="C19" s="71">
        <v>45063</v>
      </c>
      <c r="D19" s="72">
        <v>2</v>
      </c>
      <c r="E19" s="72" t="s">
        <v>211</v>
      </c>
      <c r="F19" s="76" t="s">
        <v>99</v>
      </c>
      <c r="G19" s="75" t="s">
        <v>224</v>
      </c>
      <c r="H19" s="75"/>
      <c r="I19" s="75"/>
      <c r="J19" s="75"/>
      <c r="K19" s="76">
        <v>4</v>
      </c>
    </row>
    <row r="20" spans="1:11">
      <c r="A20" s="15">
        <v>15</v>
      </c>
      <c r="B20" s="101" t="s">
        <v>40</v>
      </c>
      <c r="C20" s="71">
        <v>45065</v>
      </c>
      <c r="D20" s="72">
        <v>2</v>
      </c>
      <c r="E20" s="72" t="s">
        <v>211</v>
      </c>
      <c r="F20" s="76" t="s">
        <v>378</v>
      </c>
      <c r="G20" s="75" t="s">
        <v>224</v>
      </c>
      <c r="H20" s="75"/>
      <c r="I20" s="75"/>
      <c r="J20" s="75"/>
      <c r="K20" s="76">
        <v>2</v>
      </c>
    </row>
    <row r="21" spans="1:11">
      <c r="A21" s="15">
        <v>16</v>
      </c>
      <c r="B21" s="101" t="s">
        <v>40</v>
      </c>
      <c r="C21" s="71">
        <v>45122</v>
      </c>
      <c r="D21" s="72">
        <v>2</v>
      </c>
      <c r="E21" s="72" t="s">
        <v>211</v>
      </c>
      <c r="F21" s="76" t="s">
        <v>379</v>
      </c>
      <c r="G21" s="75" t="s">
        <v>224</v>
      </c>
      <c r="H21" s="76"/>
      <c r="I21" s="76"/>
      <c r="J21" s="76"/>
      <c r="K21" s="76">
        <v>0</v>
      </c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16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24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24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4" spans="1:11">
      <c r="A34" s="15">
        <v>29</v>
      </c>
      <c r="B34" s="16"/>
      <c r="C34" s="20"/>
      <c r="D34" s="21"/>
      <c r="E34" s="21"/>
      <c r="F34" s="19"/>
      <c r="G34" s="19"/>
      <c r="H34" s="19"/>
      <c r="I34" s="19"/>
      <c r="J34" s="19"/>
      <c r="K34" s="19"/>
    </row>
    <row r="36" spans="1:11">
      <c r="B36" s="26" t="s">
        <v>42</v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B37" s="26" t="s">
        <v>52</v>
      </c>
      <c r="C37" s="26"/>
      <c r="D37" s="26"/>
      <c r="E37" s="26"/>
      <c r="F37" s="26"/>
      <c r="G37" s="26"/>
      <c r="H37" s="26"/>
      <c r="I37" s="26"/>
      <c r="J37" s="26"/>
      <c r="K37" s="26"/>
    </row>
  </sheetData>
  <mergeCells count="1">
    <mergeCell ref="F1:K1"/>
  </mergeCells>
  <phoneticPr fontId="15" type="noConversion"/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85" zoomScaleNormal="85" zoomScalePageLayoutView="85" workbookViewId="0">
      <selection activeCell="C11" sqref="C11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114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41787</v>
      </c>
      <c r="D7" s="30">
        <v>2</v>
      </c>
      <c r="E7" s="30" t="s">
        <v>94</v>
      </c>
      <c r="F7" s="31" t="s">
        <v>75</v>
      </c>
      <c r="G7" s="31" t="s">
        <v>115</v>
      </c>
      <c r="H7" s="55"/>
      <c r="I7" s="55"/>
      <c r="J7" s="56"/>
      <c r="K7" s="31">
        <v>2</v>
      </c>
    </row>
    <row r="8" spans="1:11">
      <c r="A8" s="15">
        <v>3</v>
      </c>
      <c r="B8" s="28" t="s">
        <v>36</v>
      </c>
      <c r="C8" s="29">
        <v>41793</v>
      </c>
      <c r="D8" s="30">
        <v>1</v>
      </c>
      <c r="E8" s="30" t="s">
        <v>94</v>
      </c>
      <c r="F8" s="31" t="s">
        <v>75</v>
      </c>
      <c r="G8" s="31" t="s">
        <v>115</v>
      </c>
      <c r="H8" s="55"/>
      <c r="I8" s="55"/>
      <c r="J8" s="56"/>
      <c r="K8" s="31">
        <v>3</v>
      </c>
    </row>
    <row r="9" spans="1:11">
      <c r="A9" s="15">
        <v>4</v>
      </c>
      <c r="B9" s="28" t="s">
        <v>36</v>
      </c>
      <c r="C9" s="29">
        <v>41811</v>
      </c>
      <c r="D9" s="36">
        <v>40</v>
      </c>
      <c r="E9" s="36" t="s">
        <v>116</v>
      </c>
      <c r="F9" s="31" t="s">
        <v>75</v>
      </c>
      <c r="G9" s="31" t="s">
        <v>115</v>
      </c>
      <c r="H9" s="55"/>
      <c r="I9" s="55"/>
      <c r="J9" s="31"/>
      <c r="K9" s="31">
        <v>43</v>
      </c>
    </row>
    <row r="10" spans="1:11">
      <c r="A10" s="15">
        <v>5</v>
      </c>
      <c r="B10" s="16" t="s">
        <v>40</v>
      </c>
      <c r="C10" s="20">
        <v>41813</v>
      </c>
      <c r="D10" s="21">
        <v>1</v>
      </c>
      <c r="E10" s="21" t="s">
        <v>75</v>
      </c>
      <c r="F10" s="19" t="s">
        <v>117</v>
      </c>
      <c r="G10" s="33" t="s">
        <v>115</v>
      </c>
      <c r="H10" s="33"/>
      <c r="I10" s="33"/>
      <c r="J10" s="33"/>
      <c r="K10" s="19">
        <v>42</v>
      </c>
    </row>
    <row r="11" spans="1:11">
      <c r="A11" s="15">
        <v>6</v>
      </c>
      <c r="B11" s="16" t="s">
        <v>40</v>
      </c>
      <c r="C11" s="20">
        <v>41957</v>
      </c>
      <c r="D11" s="21">
        <v>42</v>
      </c>
      <c r="E11" s="21" t="s">
        <v>75</v>
      </c>
      <c r="F11" s="19" t="s">
        <v>117</v>
      </c>
      <c r="G11" s="33" t="s">
        <v>115</v>
      </c>
      <c r="H11" s="33"/>
      <c r="I11" s="33"/>
      <c r="J11" s="33"/>
      <c r="K11" s="19">
        <v>0</v>
      </c>
    </row>
    <row r="12" spans="1:11">
      <c r="A12" s="15">
        <v>7</v>
      </c>
      <c r="B12" s="16"/>
      <c r="C12" s="20"/>
      <c r="D12" s="21"/>
      <c r="E12" s="21"/>
      <c r="F12" s="19"/>
      <c r="G12" s="19"/>
      <c r="H12" s="22"/>
      <c r="I12" s="22"/>
      <c r="J12" s="19"/>
      <c r="K12" s="19"/>
    </row>
    <row r="13" spans="1:11">
      <c r="A13" s="15">
        <v>8</v>
      </c>
      <c r="B13" s="16"/>
      <c r="C13" s="20"/>
      <c r="D13" s="21"/>
      <c r="E13" s="21"/>
      <c r="F13" s="19"/>
      <c r="G13" s="19"/>
      <c r="H13" s="19"/>
      <c r="I13" s="22"/>
      <c r="J13" s="23"/>
      <c r="K13" s="19"/>
    </row>
    <row r="14" spans="1:11">
      <c r="A14" s="15">
        <v>9</v>
      </c>
      <c r="B14" s="24"/>
      <c r="C14" s="20"/>
      <c r="D14" s="21"/>
      <c r="E14" s="21"/>
      <c r="F14" s="25"/>
      <c r="G14" s="19"/>
      <c r="H14" s="27"/>
      <c r="I14" s="27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19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19"/>
      <c r="H19" s="19"/>
      <c r="I19" s="19"/>
      <c r="J19" s="19"/>
      <c r="K19" s="25"/>
    </row>
    <row r="20" spans="1:11">
      <c r="A20" s="15">
        <v>15</v>
      </c>
      <c r="B20" s="24"/>
      <c r="C20" s="20"/>
      <c r="D20" s="21"/>
      <c r="E20" s="21"/>
      <c r="F20" s="25"/>
      <c r="G20" s="19"/>
      <c r="H20" s="19"/>
      <c r="I20" s="19"/>
      <c r="J20" s="19"/>
      <c r="K20" s="25"/>
    </row>
    <row r="21" spans="1:11">
      <c r="A21" s="15">
        <v>16</v>
      </c>
      <c r="B21" s="24"/>
      <c r="C21" s="20"/>
      <c r="D21" s="21"/>
      <c r="E21" s="21"/>
      <c r="F21" s="25"/>
      <c r="G21" s="19"/>
      <c r="H21" s="19"/>
      <c r="I21" s="19"/>
      <c r="J21" s="19"/>
      <c r="K21" s="25"/>
    </row>
    <row r="22" spans="1:11">
      <c r="A22" s="15">
        <v>17</v>
      </c>
      <c r="B22" s="24"/>
      <c r="C22" s="20"/>
      <c r="D22" s="21"/>
      <c r="E22" s="21"/>
      <c r="F22" s="25"/>
      <c r="G22" s="19"/>
      <c r="H22" s="19"/>
      <c r="I22" s="19"/>
      <c r="J22" s="19"/>
      <c r="K22" s="25"/>
    </row>
    <row r="23" spans="1:11">
      <c r="A23" s="15">
        <v>18</v>
      </c>
      <c r="B23" s="24"/>
      <c r="C23" s="20"/>
      <c r="D23" s="21"/>
      <c r="E23" s="21"/>
      <c r="F23" s="25"/>
      <c r="G23" s="19"/>
      <c r="H23" s="19"/>
      <c r="I23" s="19"/>
      <c r="J23" s="19"/>
      <c r="K23" s="25"/>
    </row>
    <row r="24" spans="1:11">
      <c r="A24" s="15">
        <v>19</v>
      </c>
      <c r="B24" s="24"/>
      <c r="C24" s="20"/>
      <c r="D24" s="21"/>
      <c r="E24" s="21"/>
      <c r="F24" s="25"/>
      <c r="G24" s="25"/>
      <c r="H24" s="25"/>
      <c r="I24" s="25"/>
      <c r="J24" s="25"/>
      <c r="K24" s="25"/>
    </row>
    <row r="25" spans="1:11">
      <c r="A25" s="15">
        <v>20</v>
      </c>
      <c r="B25" s="24"/>
      <c r="C25" s="20"/>
      <c r="D25" s="21"/>
      <c r="E25" s="21"/>
      <c r="F25" s="25"/>
      <c r="G25" s="25"/>
      <c r="H25" s="25"/>
      <c r="I25" s="25"/>
      <c r="J25" s="25"/>
      <c r="K25" s="25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24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24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4" spans="1:11">
      <c r="A34" s="15">
        <v>29</v>
      </c>
      <c r="B34" s="16"/>
      <c r="C34" s="20"/>
      <c r="D34" s="21"/>
      <c r="E34" s="21"/>
      <c r="F34" s="19"/>
      <c r="G34" s="19"/>
      <c r="H34" s="19"/>
      <c r="I34" s="19"/>
      <c r="J34" s="19"/>
      <c r="K34" s="19"/>
    </row>
    <row r="35" spans="1:11">
      <c r="A35" s="15">
        <v>30</v>
      </c>
      <c r="B35" s="16"/>
      <c r="C35" s="20"/>
      <c r="D35" s="21"/>
      <c r="E35" s="21"/>
      <c r="F35" s="19"/>
      <c r="G35" s="19"/>
      <c r="H35" s="19"/>
      <c r="I35" s="19"/>
      <c r="J35" s="19"/>
      <c r="K35" s="19"/>
    </row>
    <row r="36" spans="1:11">
      <c r="A36" s="15">
        <v>31</v>
      </c>
      <c r="B36" s="16"/>
      <c r="C36" s="20"/>
      <c r="D36" s="21"/>
      <c r="E36" s="21"/>
      <c r="F36" s="19"/>
      <c r="G36" s="19"/>
      <c r="H36" s="19"/>
      <c r="I36" s="19"/>
      <c r="J36" s="19"/>
      <c r="K36" s="19"/>
    </row>
    <row r="37" spans="1:11">
      <c r="A37" s="15">
        <v>32</v>
      </c>
      <c r="B37" s="16"/>
      <c r="C37" s="20"/>
      <c r="D37" s="21"/>
      <c r="E37" s="21"/>
      <c r="F37" s="19"/>
      <c r="G37" s="19"/>
      <c r="H37" s="19"/>
      <c r="I37" s="19"/>
      <c r="J37" s="19"/>
      <c r="K37" s="19"/>
    </row>
    <row r="38" spans="1:11">
      <c r="A38" s="15">
        <v>33</v>
      </c>
      <c r="B38" s="16"/>
      <c r="C38" s="20"/>
      <c r="D38" s="21"/>
      <c r="E38" s="21"/>
      <c r="F38" s="19"/>
      <c r="G38" s="19"/>
      <c r="H38" s="19"/>
      <c r="I38" s="19"/>
      <c r="J38" s="19"/>
      <c r="K38" s="19"/>
    </row>
    <row r="40" spans="1:11">
      <c r="B40" s="26" t="s">
        <v>42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B41" s="26" t="s">
        <v>52</v>
      </c>
      <c r="C41" s="26"/>
      <c r="D41" s="26"/>
      <c r="E41" s="26"/>
      <c r="F41" s="26"/>
      <c r="G41" s="26"/>
      <c r="H41" s="26"/>
      <c r="I41" s="26"/>
      <c r="J41" s="26"/>
      <c r="K41" s="26"/>
    </row>
  </sheetData>
  <mergeCells count="1">
    <mergeCell ref="F1:K1"/>
  </mergeCells>
  <conditionalFormatting sqref="B13:F13 K13 F17">
    <cfRule type="expression" dxfId="593" priority="2">
      <formula>$B$13="E"</formula>
    </cfRule>
    <cfRule type="expression" dxfId="592" priority="3">
      <formula>$B$13="S"</formula>
    </cfRule>
  </conditionalFormatting>
  <conditionalFormatting sqref="B32 B28 B14:F14 K14">
    <cfRule type="expression" dxfId="591" priority="4">
      <formula>$B$14="E"</formula>
    </cfRule>
    <cfRule type="expression" dxfId="590" priority="5">
      <formula>$B$14="S"</formula>
    </cfRule>
  </conditionalFormatting>
  <conditionalFormatting sqref="B15:F15 K15">
    <cfRule type="expression" dxfId="589" priority="6">
      <formula>$B$15="E"</formula>
    </cfRule>
    <cfRule type="expression" dxfId="588" priority="7">
      <formula>$B$15="S"</formula>
    </cfRule>
  </conditionalFormatting>
  <conditionalFormatting sqref="B16:F16 K16">
    <cfRule type="expression" dxfId="587" priority="8">
      <formula>$B$16="E"</formula>
    </cfRule>
    <cfRule type="expression" dxfId="586" priority="9">
      <formula>$B$16="S"</formula>
    </cfRule>
  </conditionalFormatting>
  <conditionalFormatting sqref="K17 B17:E17">
    <cfRule type="expression" dxfId="585" priority="10">
      <formula>$B$17="E"</formula>
    </cfRule>
    <cfRule type="expression" dxfId="584" priority="11">
      <formula>$B$17="S"</formula>
    </cfRule>
  </conditionalFormatting>
  <conditionalFormatting sqref="B18:F18 K18">
    <cfRule type="expression" dxfId="583" priority="12">
      <formula>$B$18="E"</formula>
    </cfRule>
    <cfRule type="expression" dxfId="582" priority="13">
      <formula>$B$18="S"</formula>
    </cfRule>
  </conditionalFormatting>
  <conditionalFormatting sqref="B19:F19 K19">
    <cfRule type="expression" dxfId="581" priority="14">
      <formula>$B$19="E"</formula>
    </cfRule>
    <cfRule type="expression" dxfId="580" priority="15">
      <formula>$B$19="S"</formula>
    </cfRule>
  </conditionalFormatting>
  <conditionalFormatting sqref="B20:F20 K20">
    <cfRule type="expression" dxfId="579" priority="16">
      <formula>$B$20="E"</formula>
    </cfRule>
    <cfRule type="expression" dxfId="578" priority="17">
      <formula>$B$20="S"</formula>
    </cfRule>
  </conditionalFormatting>
  <conditionalFormatting sqref="C22:C23 B21:F21 K21">
    <cfRule type="expression" dxfId="577" priority="18">
      <formula>$B$21="E"</formula>
    </cfRule>
    <cfRule type="expression" dxfId="576" priority="19">
      <formula>$B$21="S"</formula>
    </cfRule>
  </conditionalFormatting>
  <conditionalFormatting sqref="B22 D22:F22 K22">
    <cfRule type="expression" dxfId="575" priority="20">
      <formula>$B$22="E"</formula>
    </cfRule>
    <cfRule type="expression" dxfId="574" priority="21">
      <formula>$B$22="S"</formula>
    </cfRule>
  </conditionalFormatting>
  <conditionalFormatting sqref="B23 D23:F23 K23">
    <cfRule type="expression" dxfId="573" priority="22">
      <formula>$B$23="E"</formula>
    </cfRule>
    <cfRule type="expression" dxfId="572" priority="23">
      <formula>$B$23="S"</formula>
    </cfRule>
  </conditionalFormatting>
  <conditionalFormatting sqref="B24:K24">
    <cfRule type="expression" dxfId="571" priority="24">
      <formula>$B$24="E"</formula>
    </cfRule>
    <cfRule type="expression" dxfId="570" priority="25">
      <formula>$B$24="S"</formula>
    </cfRule>
  </conditionalFormatting>
  <conditionalFormatting sqref="B25:K25">
    <cfRule type="expression" dxfId="569" priority="26">
      <formula>$B$25="E"</formula>
    </cfRule>
    <cfRule type="expression" dxfId="568" priority="27">
      <formula>$B$25="S"</formula>
    </cfRule>
  </conditionalFormatting>
  <conditionalFormatting sqref="B8:F8 K8">
    <cfRule type="expression" dxfId="567" priority="28">
      <formula>$B$8="E"</formula>
    </cfRule>
    <cfRule type="expression" dxfId="566" priority="29">
      <formula>$B$8="S"</formula>
    </cfRule>
  </conditionalFormatting>
  <conditionalFormatting sqref="B9:F9 K9">
    <cfRule type="expression" dxfId="565" priority="30">
      <formula>$B$9="E"</formula>
    </cfRule>
    <cfRule type="expression" dxfId="564" priority="31">
      <formula>$B$9="S"</formula>
    </cfRule>
  </conditionalFormatting>
  <conditionalFormatting sqref="B10:F10 K10 F11">
    <cfRule type="expression" dxfId="563" priority="32">
      <formula>$B$10="E"</formula>
    </cfRule>
    <cfRule type="expression" dxfId="562" priority="33">
      <formula>$B$10="S"</formula>
    </cfRule>
  </conditionalFormatting>
  <conditionalFormatting sqref="K11 B11:E11">
    <cfRule type="expression" dxfId="561" priority="34">
      <formula>$B$11="E"</formula>
    </cfRule>
    <cfRule type="expression" dxfId="560" priority="35">
      <formula>$B$11="S"</formula>
    </cfRule>
  </conditionalFormatting>
  <conditionalFormatting sqref="B26:B27 B29:B31 J12:K12 C26:K32 B33:K38 B12:G12 G13:G23 H13 J14:J23 H15:I23 B7:K7 G8:J11">
    <cfRule type="expression" dxfId="559" priority="36">
      <formula>#REF!="E"</formula>
    </cfRule>
    <cfRule type="expression" dxfId="558" priority="37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4" zoomScale="85" zoomScaleNormal="85" zoomScalePageLayoutView="85" workbookViewId="0">
      <selection activeCell="B27" sqref="B27:K28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22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118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41331</v>
      </c>
      <c r="D7" s="30">
        <v>10</v>
      </c>
      <c r="E7" s="30" t="s">
        <v>119</v>
      </c>
      <c r="F7" s="31" t="s">
        <v>87</v>
      </c>
      <c r="G7" s="31" t="s">
        <v>120</v>
      </c>
      <c r="H7" s="55" t="s">
        <v>121</v>
      </c>
      <c r="I7" s="55" t="s">
        <v>121</v>
      </c>
      <c r="J7" s="56" t="s">
        <v>122</v>
      </c>
      <c r="K7" s="31">
        <v>10</v>
      </c>
    </row>
    <row r="8" spans="1:11">
      <c r="A8" s="15">
        <v>3</v>
      </c>
      <c r="B8" s="38" t="s">
        <v>40</v>
      </c>
      <c r="C8" s="41">
        <v>41390</v>
      </c>
      <c r="D8" s="40">
        <v>10</v>
      </c>
      <c r="E8" s="40" t="s">
        <v>123</v>
      </c>
      <c r="F8" s="33" t="s">
        <v>79</v>
      </c>
      <c r="G8" s="33" t="s">
        <v>120</v>
      </c>
      <c r="H8" s="57" t="s">
        <v>121</v>
      </c>
      <c r="I8" s="57" t="s">
        <v>121</v>
      </c>
      <c r="J8" s="58" t="s">
        <v>122</v>
      </c>
      <c r="K8" s="33">
        <v>0</v>
      </c>
    </row>
    <row r="9" spans="1:11">
      <c r="A9" s="15">
        <v>4</v>
      </c>
      <c r="B9" s="28" t="s">
        <v>36</v>
      </c>
      <c r="C9" s="29">
        <v>41423</v>
      </c>
      <c r="D9" s="30">
        <v>10</v>
      </c>
      <c r="E9" s="30" t="s">
        <v>119</v>
      </c>
      <c r="F9" s="31" t="s">
        <v>87</v>
      </c>
      <c r="G9" s="31" t="s">
        <v>120</v>
      </c>
      <c r="H9" s="55" t="s">
        <v>121</v>
      </c>
      <c r="I9" s="55" t="s">
        <v>121</v>
      </c>
      <c r="J9" s="31"/>
      <c r="K9" s="31">
        <v>10</v>
      </c>
    </row>
    <row r="10" spans="1:11">
      <c r="A10" s="15">
        <v>5</v>
      </c>
      <c r="B10" s="38" t="s">
        <v>40</v>
      </c>
      <c r="C10" s="41">
        <v>41484</v>
      </c>
      <c r="D10" s="40">
        <v>10</v>
      </c>
      <c r="E10" s="40" t="s">
        <v>123</v>
      </c>
      <c r="F10" s="33" t="s">
        <v>79</v>
      </c>
      <c r="G10" s="33" t="s">
        <v>120</v>
      </c>
      <c r="H10" s="33"/>
      <c r="I10" s="33"/>
      <c r="J10" s="33"/>
      <c r="K10" s="33">
        <v>0</v>
      </c>
    </row>
    <row r="11" spans="1:11">
      <c r="A11" s="15">
        <v>6</v>
      </c>
      <c r="B11" s="28" t="s">
        <v>36</v>
      </c>
      <c r="C11" s="29">
        <v>42978</v>
      </c>
      <c r="D11" s="30">
        <v>5</v>
      </c>
      <c r="E11" s="30" t="s">
        <v>124</v>
      </c>
      <c r="F11" s="31" t="s">
        <v>125</v>
      </c>
      <c r="G11" s="31" t="s">
        <v>83</v>
      </c>
      <c r="H11" s="31"/>
      <c r="I11" s="31" t="s">
        <v>113</v>
      </c>
      <c r="J11" s="31"/>
      <c r="K11" s="31">
        <v>5</v>
      </c>
    </row>
    <row r="12" spans="1:11">
      <c r="A12" s="15">
        <v>7</v>
      </c>
      <c r="B12" s="38" t="s">
        <v>40</v>
      </c>
      <c r="C12" s="41">
        <v>43032</v>
      </c>
      <c r="D12" s="40">
        <v>5</v>
      </c>
      <c r="E12" s="40" t="s">
        <v>126</v>
      </c>
      <c r="F12" s="33" t="s">
        <v>90</v>
      </c>
      <c r="G12" s="33" t="s">
        <v>83</v>
      </c>
      <c r="H12" s="33"/>
      <c r="I12" s="33" t="s">
        <v>84</v>
      </c>
      <c r="J12" s="33"/>
      <c r="K12" s="42">
        <v>0</v>
      </c>
    </row>
    <row r="13" spans="1:11">
      <c r="A13" s="15">
        <v>8</v>
      </c>
      <c r="B13" s="28" t="s">
        <v>36</v>
      </c>
      <c r="C13" s="29">
        <v>43244</v>
      </c>
      <c r="D13" s="36">
        <v>4</v>
      </c>
      <c r="E13" s="36" t="s">
        <v>124</v>
      </c>
      <c r="F13" s="37" t="s">
        <v>127</v>
      </c>
      <c r="G13" s="31" t="s">
        <v>83</v>
      </c>
      <c r="H13" s="31"/>
      <c r="I13" s="31" t="s">
        <v>84</v>
      </c>
      <c r="J13" s="31"/>
      <c r="K13" s="31">
        <v>4</v>
      </c>
    </row>
    <row r="14" spans="1:11">
      <c r="A14" s="15">
        <v>9</v>
      </c>
      <c r="B14" s="24" t="s">
        <v>40</v>
      </c>
      <c r="C14" s="20">
        <v>43244</v>
      </c>
      <c r="D14" s="40">
        <v>4</v>
      </c>
      <c r="E14" s="40" t="s">
        <v>127</v>
      </c>
      <c r="F14" s="33" t="s">
        <v>128</v>
      </c>
      <c r="G14" s="33" t="s">
        <v>83</v>
      </c>
      <c r="H14" s="33"/>
      <c r="I14" s="33"/>
      <c r="J14" s="33"/>
      <c r="K14" s="33">
        <v>0</v>
      </c>
    </row>
    <row r="15" spans="1:11">
      <c r="A15" s="15">
        <v>10</v>
      </c>
      <c r="B15" s="24" t="s">
        <v>36</v>
      </c>
      <c r="C15" s="20">
        <v>43249</v>
      </c>
      <c r="D15" s="21">
        <v>4</v>
      </c>
      <c r="E15" s="36" t="s">
        <v>124</v>
      </c>
      <c r="F15" s="25" t="s">
        <v>129</v>
      </c>
      <c r="G15" s="31" t="s">
        <v>83</v>
      </c>
      <c r="H15" s="31"/>
      <c r="I15" s="31" t="s">
        <v>84</v>
      </c>
      <c r="J15" s="31"/>
      <c r="K15" s="37">
        <v>4</v>
      </c>
    </row>
    <row r="16" spans="1:11">
      <c r="A16" s="15">
        <v>11</v>
      </c>
      <c r="B16" s="24" t="s">
        <v>40</v>
      </c>
      <c r="C16" s="20">
        <v>43320</v>
      </c>
      <c r="D16" s="21">
        <v>4</v>
      </c>
      <c r="E16" s="21" t="s">
        <v>129</v>
      </c>
      <c r="F16" s="25" t="s">
        <v>85</v>
      </c>
      <c r="G16" s="33" t="s">
        <v>83</v>
      </c>
      <c r="H16" s="33"/>
      <c r="I16" s="33" t="s">
        <v>84</v>
      </c>
      <c r="J16" s="33"/>
      <c r="K16" s="25">
        <v>0</v>
      </c>
    </row>
    <row r="17" spans="1:11">
      <c r="A17" s="15">
        <v>12</v>
      </c>
      <c r="B17" s="59" t="s">
        <v>36</v>
      </c>
      <c r="C17" s="60">
        <v>43607</v>
      </c>
      <c r="D17" s="61">
        <v>7</v>
      </c>
      <c r="E17" s="61" t="s">
        <v>86</v>
      </c>
      <c r="F17" s="61" t="s">
        <v>59</v>
      </c>
      <c r="G17" s="61" t="s">
        <v>88</v>
      </c>
      <c r="H17" s="61"/>
      <c r="I17" s="61" t="s">
        <v>84</v>
      </c>
      <c r="J17" s="61"/>
      <c r="K17" s="61">
        <v>7</v>
      </c>
    </row>
    <row r="18" spans="1:11">
      <c r="A18" s="15">
        <v>13</v>
      </c>
      <c r="B18" s="45" t="s">
        <v>40</v>
      </c>
      <c r="C18" s="46">
        <v>43609</v>
      </c>
      <c r="D18" s="47">
        <v>7</v>
      </c>
      <c r="E18" s="47" t="s">
        <v>59</v>
      </c>
      <c r="F18" s="48" t="s">
        <v>89</v>
      </c>
      <c r="G18" s="48" t="s">
        <v>88</v>
      </c>
      <c r="H18" s="48"/>
      <c r="I18" s="48" t="s">
        <v>84</v>
      </c>
      <c r="J18" s="48"/>
      <c r="K18" s="48">
        <v>0</v>
      </c>
    </row>
    <row r="19" spans="1:11">
      <c r="A19" s="15">
        <v>14</v>
      </c>
      <c r="B19" s="24" t="s">
        <v>36</v>
      </c>
      <c r="C19" s="20">
        <v>43761</v>
      </c>
      <c r="D19" s="21">
        <v>5</v>
      </c>
      <c r="E19" s="21" t="s">
        <v>124</v>
      </c>
      <c r="F19" s="25" t="s">
        <v>130</v>
      </c>
      <c r="G19" s="25" t="s">
        <v>88</v>
      </c>
      <c r="H19" s="25"/>
      <c r="I19" s="25"/>
      <c r="J19" s="25"/>
      <c r="K19" s="25">
        <v>5</v>
      </c>
    </row>
    <row r="20" spans="1:11">
      <c r="A20" s="15">
        <v>15</v>
      </c>
      <c r="B20" s="24" t="s">
        <v>40</v>
      </c>
      <c r="C20" s="20">
        <v>43763</v>
      </c>
      <c r="D20" s="21">
        <v>5</v>
      </c>
      <c r="E20" s="21" t="s">
        <v>87</v>
      </c>
      <c r="F20" s="33" t="s">
        <v>217</v>
      </c>
      <c r="G20" s="25" t="s">
        <v>88</v>
      </c>
      <c r="H20" s="25"/>
      <c r="I20" s="25"/>
      <c r="J20" s="25"/>
      <c r="K20" s="25">
        <v>0</v>
      </c>
    </row>
    <row r="21" spans="1:11">
      <c r="A21" s="15">
        <v>16</v>
      </c>
      <c r="B21" s="90" t="s">
        <v>36</v>
      </c>
      <c r="C21" s="91">
        <v>44291</v>
      </c>
      <c r="D21" s="92">
        <v>12</v>
      </c>
      <c r="E21" s="92" t="s">
        <v>213</v>
      </c>
      <c r="F21" s="87" t="s">
        <v>214</v>
      </c>
      <c r="G21" s="87" t="s">
        <v>215</v>
      </c>
      <c r="H21" s="87"/>
      <c r="I21" s="87" t="s">
        <v>84</v>
      </c>
      <c r="J21" s="87"/>
      <c r="K21" s="87">
        <v>12</v>
      </c>
    </row>
    <row r="22" spans="1:11">
      <c r="A22" s="15">
        <v>17</v>
      </c>
      <c r="B22" s="78" t="s">
        <v>40</v>
      </c>
      <c r="C22" s="71">
        <v>44292</v>
      </c>
      <c r="D22" s="72">
        <v>12</v>
      </c>
      <c r="E22" s="75" t="s">
        <v>214</v>
      </c>
      <c r="F22" s="33" t="s">
        <v>217</v>
      </c>
      <c r="G22" s="75" t="s">
        <v>215</v>
      </c>
      <c r="H22" s="75"/>
      <c r="I22" s="75" t="s">
        <v>84</v>
      </c>
      <c r="J22" s="75"/>
      <c r="K22" s="75">
        <v>0</v>
      </c>
    </row>
    <row r="23" spans="1:11">
      <c r="A23" s="15">
        <v>18</v>
      </c>
      <c r="B23" s="93" t="s">
        <v>36</v>
      </c>
      <c r="C23" s="91">
        <v>44312</v>
      </c>
      <c r="D23" s="92">
        <v>7</v>
      </c>
      <c r="E23" s="92" t="s">
        <v>213</v>
      </c>
      <c r="F23" s="87" t="s">
        <v>214</v>
      </c>
      <c r="G23" s="87" t="s">
        <v>215</v>
      </c>
      <c r="H23" s="87"/>
      <c r="I23" s="87" t="s">
        <v>84</v>
      </c>
      <c r="J23" s="87"/>
      <c r="K23" s="87">
        <v>7</v>
      </c>
    </row>
    <row r="24" spans="1:11">
      <c r="A24" s="15">
        <v>19</v>
      </c>
      <c r="B24" s="78" t="s">
        <v>40</v>
      </c>
      <c r="C24" s="71">
        <v>44313</v>
      </c>
      <c r="D24" s="72">
        <v>7</v>
      </c>
      <c r="E24" s="75" t="s">
        <v>214</v>
      </c>
      <c r="F24" s="33" t="s">
        <v>217</v>
      </c>
      <c r="G24" s="75" t="s">
        <v>215</v>
      </c>
      <c r="H24" s="75"/>
      <c r="I24" s="75" t="s">
        <v>84</v>
      </c>
      <c r="J24" s="75"/>
      <c r="K24" s="75">
        <v>0</v>
      </c>
    </row>
    <row r="25" spans="1:11">
      <c r="A25" s="15">
        <v>20</v>
      </c>
      <c r="B25" s="90" t="s">
        <v>36</v>
      </c>
      <c r="C25" s="91">
        <v>44508</v>
      </c>
      <c r="D25" s="92">
        <v>12</v>
      </c>
      <c r="E25" s="105" t="s">
        <v>86</v>
      </c>
      <c r="F25" s="87" t="s">
        <v>231</v>
      </c>
      <c r="G25" s="87" t="s">
        <v>215</v>
      </c>
      <c r="H25" s="87"/>
      <c r="I25" s="87" t="s">
        <v>84</v>
      </c>
      <c r="J25" s="87"/>
      <c r="K25" s="87">
        <v>12</v>
      </c>
    </row>
    <row r="26" spans="1:11">
      <c r="A26" s="15">
        <v>21</v>
      </c>
      <c r="B26" s="78" t="s">
        <v>40</v>
      </c>
      <c r="C26" s="71">
        <v>44509</v>
      </c>
      <c r="D26" s="72">
        <v>12</v>
      </c>
      <c r="E26" s="72" t="s">
        <v>231</v>
      </c>
      <c r="F26" s="33" t="s">
        <v>217</v>
      </c>
      <c r="G26" s="75" t="s">
        <v>215</v>
      </c>
      <c r="H26" s="75"/>
      <c r="I26" s="75" t="s">
        <v>84</v>
      </c>
      <c r="J26" s="75"/>
      <c r="K26" s="75">
        <v>0</v>
      </c>
    </row>
    <row r="27" spans="1:11">
      <c r="A27" s="15">
        <v>22</v>
      </c>
      <c r="B27" s="90" t="s">
        <v>36</v>
      </c>
      <c r="C27" s="91">
        <v>44676</v>
      </c>
      <c r="D27" s="92">
        <v>12</v>
      </c>
      <c r="E27" s="105" t="s">
        <v>86</v>
      </c>
      <c r="F27" s="87" t="s">
        <v>231</v>
      </c>
      <c r="G27" s="87" t="s">
        <v>215</v>
      </c>
      <c r="H27" s="87"/>
      <c r="I27" s="87" t="s">
        <v>84</v>
      </c>
      <c r="J27" s="87"/>
      <c r="K27" s="87">
        <v>12</v>
      </c>
    </row>
    <row r="28" spans="1:11">
      <c r="A28" s="15">
        <v>23</v>
      </c>
      <c r="B28" s="78" t="s">
        <v>40</v>
      </c>
      <c r="C28" s="71">
        <v>44677</v>
      </c>
      <c r="D28" s="72">
        <v>12</v>
      </c>
      <c r="E28" s="72" t="s">
        <v>231</v>
      </c>
      <c r="F28" s="33" t="s">
        <v>217</v>
      </c>
      <c r="G28" s="75" t="s">
        <v>215</v>
      </c>
      <c r="H28" s="75"/>
      <c r="I28" s="75" t="s">
        <v>84</v>
      </c>
      <c r="J28" s="75"/>
      <c r="K28" s="75">
        <v>0</v>
      </c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phoneticPr fontId="15" type="noConversion"/>
  <conditionalFormatting sqref="B8:F8 K8">
    <cfRule type="expression" dxfId="557" priority="6">
      <formula>$B$8="E"</formula>
    </cfRule>
    <cfRule type="expression" dxfId="556" priority="7">
      <formula>$B$8="S"</formula>
    </cfRule>
  </conditionalFormatting>
  <conditionalFormatting sqref="K9 B9:F9">
    <cfRule type="expression" dxfId="555" priority="8">
      <formula>$B$9="E"</formula>
    </cfRule>
    <cfRule type="expression" dxfId="554" priority="9">
      <formula>$B$9="S"</formula>
    </cfRule>
  </conditionalFormatting>
  <conditionalFormatting sqref="B10:F10 K10">
    <cfRule type="expression" dxfId="553" priority="10">
      <formula>$B$10="E"</formula>
    </cfRule>
    <cfRule type="expression" dxfId="552" priority="11">
      <formula>$B$10="S"</formula>
    </cfRule>
  </conditionalFormatting>
  <conditionalFormatting sqref="B11:F11 K11">
    <cfRule type="expression" dxfId="551" priority="12">
      <formula>$B$11="E"</formula>
    </cfRule>
    <cfRule type="expression" dxfId="550" priority="13">
      <formula>$B$11="S"</formula>
    </cfRule>
  </conditionalFormatting>
  <conditionalFormatting sqref="K12">
    <cfRule type="expression" dxfId="549" priority="14">
      <formula>$B$12="E"</formula>
    </cfRule>
    <cfRule type="expression" dxfId="548" priority="15">
      <formula>$B$12="S"</formula>
    </cfRule>
  </conditionalFormatting>
  <conditionalFormatting sqref="K13">
    <cfRule type="expression" dxfId="547" priority="16">
      <formula>$B$13="E"</formula>
    </cfRule>
    <cfRule type="expression" dxfId="546" priority="17">
      <formula>$B$13="S"</formula>
    </cfRule>
  </conditionalFormatting>
  <conditionalFormatting sqref="B14:F14 K14">
    <cfRule type="expression" dxfId="545" priority="18">
      <formula>$B$14="E"</formula>
    </cfRule>
    <cfRule type="expression" dxfId="544" priority="19">
      <formula>$B$14="S"</formula>
    </cfRule>
  </conditionalFormatting>
  <conditionalFormatting sqref="K15 B15:D15 F15">
    <cfRule type="expression" dxfId="543" priority="20">
      <formula>$B$15="E"</formula>
    </cfRule>
    <cfRule type="expression" dxfId="542" priority="21">
      <formula>$B$15="S"</formula>
    </cfRule>
  </conditionalFormatting>
  <conditionalFormatting sqref="K16 B16:F16">
    <cfRule type="expression" dxfId="541" priority="22">
      <formula>$B$16="E"</formula>
    </cfRule>
    <cfRule type="expression" dxfId="540" priority="23">
      <formula>$B$16="S"</formula>
    </cfRule>
  </conditionalFormatting>
  <conditionalFormatting sqref="B17 K17">
    <cfRule type="expression" dxfId="539" priority="24">
      <formula>$B$17="E"</formula>
    </cfRule>
    <cfRule type="expression" dxfId="538" priority="25">
      <formula>$B$17="S"</formula>
    </cfRule>
  </conditionalFormatting>
  <conditionalFormatting sqref="B18 D18:F18 K18">
    <cfRule type="expression" dxfId="537" priority="26">
      <formula>$B$18="E"</formula>
    </cfRule>
    <cfRule type="expression" dxfId="536" priority="27">
      <formula>$B$18="S"</formula>
    </cfRule>
  </conditionalFormatting>
  <conditionalFormatting sqref="B19:K19">
    <cfRule type="expression" dxfId="535" priority="28">
      <formula>$B$19="E"</formula>
    </cfRule>
    <cfRule type="expression" dxfId="534" priority="29">
      <formula>$B$19="S"</formula>
    </cfRule>
  </conditionalFormatting>
  <conditionalFormatting sqref="B20:E20 G20:K20">
    <cfRule type="expression" dxfId="533" priority="30">
      <formula>$B$20="E"</formula>
    </cfRule>
    <cfRule type="expression" dxfId="532" priority="31">
      <formula>$B$20="S"</formula>
    </cfRule>
  </conditionalFormatting>
  <conditionalFormatting sqref="B21:B22 B29:K33 B7:K7 G18:J18 G8:J16 C21:K21 C24:E24 G24:K24 C23:K23 C22:E22 G22:K22 C25:D25 F25:K25 C26:E26 G26:K26 B24:B28 C27:D27 F27:K27 C28:E28 G28:K28">
    <cfRule type="expression" dxfId="531" priority="32">
      <formula>#REF!="E"</formula>
    </cfRule>
    <cfRule type="expression" dxfId="530" priority="33">
      <formula>#REF!="S"</formula>
    </cfRule>
  </conditionalFormatting>
  <conditionalFormatting sqref="C17:J17">
    <cfRule type="expression" dxfId="529" priority="34">
      <formula>$B$17="E"</formula>
    </cfRule>
    <cfRule type="expression" dxfId="528" priority="35">
      <formula>$B$17="S"</formula>
    </cfRule>
  </conditionalFormatting>
  <conditionalFormatting sqref="E25">
    <cfRule type="expression" dxfId="527" priority="3">
      <formula>$B$17="E"</formula>
    </cfRule>
    <cfRule type="expression" dxfId="526" priority="4">
      <formula>$B$17="S"</formula>
    </cfRule>
  </conditionalFormatting>
  <conditionalFormatting sqref="E27">
    <cfRule type="expression" dxfId="525" priority="1">
      <formula>$B$17="E"</formula>
    </cfRule>
    <cfRule type="expression" dxfId="524" priority="2">
      <formula>$B$17="S"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2" zoomScale="85" zoomScaleNormal="85" zoomScalePageLayoutView="85" workbookViewId="0">
      <selection activeCell="F23" sqref="F23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24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131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41823</v>
      </c>
      <c r="D7" s="30">
        <v>22</v>
      </c>
      <c r="E7" s="30" t="s">
        <v>132</v>
      </c>
      <c r="F7" s="31" t="s">
        <v>87</v>
      </c>
      <c r="G7" s="31" t="s">
        <v>133</v>
      </c>
      <c r="H7" s="31"/>
      <c r="I7" s="31"/>
      <c r="J7" s="31"/>
      <c r="K7" s="31">
        <v>22</v>
      </c>
    </row>
    <row r="8" spans="1:11">
      <c r="A8" s="15">
        <v>3</v>
      </c>
      <c r="B8" s="16" t="s">
        <v>36</v>
      </c>
      <c r="C8" s="20">
        <v>41824</v>
      </c>
      <c r="D8" s="21">
        <v>35</v>
      </c>
      <c r="E8" s="21" t="s">
        <v>132</v>
      </c>
      <c r="F8" s="19" t="s">
        <v>87</v>
      </c>
      <c r="G8" s="31" t="s">
        <v>133</v>
      </c>
      <c r="H8" s="31"/>
      <c r="I8" s="31"/>
      <c r="J8" s="31"/>
      <c r="K8" s="31">
        <v>57</v>
      </c>
    </row>
    <row r="9" spans="1:11">
      <c r="A9" s="15">
        <v>4</v>
      </c>
      <c r="B9" s="16" t="s">
        <v>40</v>
      </c>
      <c r="C9" s="20">
        <v>41824</v>
      </c>
      <c r="D9" s="21">
        <v>1</v>
      </c>
      <c r="E9" s="21" t="s">
        <v>87</v>
      </c>
      <c r="F9" s="19" t="s">
        <v>134</v>
      </c>
      <c r="G9" s="33" t="s">
        <v>133</v>
      </c>
      <c r="H9" s="33"/>
      <c r="I9" s="33"/>
      <c r="J9" s="33"/>
      <c r="K9" s="19">
        <v>56</v>
      </c>
    </row>
    <row r="10" spans="1:11">
      <c r="A10" s="15">
        <v>5</v>
      </c>
      <c r="B10" s="16" t="s">
        <v>40</v>
      </c>
      <c r="C10" s="20">
        <v>41825</v>
      </c>
      <c r="D10" s="21">
        <v>2</v>
      </c>
      <c r="E10" s="21" t="s">
        <v>87</v>
      </c>
      <c r="F10" s="19" t="s">
        <v>134</v>
      </c>
      <c r="G10" s="33" t="s">
        <v>133</v>
      </c>
      <c r="H10" s="33"/>
      <c r="I10" s="33"/>
      <c r="J10" s="33"/>
      <c r="K10" s="19">
        <v>54</v>
      </c>
    </row>
    <row r="11" spans="1:11">
      <c r="A11" s="15">
        <v>5</v>
      </c>
      <c r="B11" s="16" t="s">
        <v>36</v>
      </c>
      <c r="C11" s="20">
        <v>41827</v>
      </c>
      <c r="D11" s="21">
        <v>18</v>
      </c>
      <c r="E11" s="18" t="s">
        <v>132</v>
      </c>
      <c r="F11" s="19" t="s">
        <v>87</v>
      </c>
      <c r="G11" s="31" t="s">
        <v>133</v>
      </c>
      <c r="H11" s="31"/>
      <c r="I11" s="31"/>
      <c r="J11" s="31"/>
      <c r="K11" s="31">
        <v>72</v>
      </c>
    </row>
    <row r="12" spans="1:11">
      <c r="A12" s="15">
        <v>7</v>
      </c>
      <c r="B12" s="16" t="s">
        <v>40</v>
      </c>
      <c r="C12" s="20">
        <v>41850</v>
      </c>
      <c r="D12" s="21">
        <v>72</v>
      </c>
      <c r="E12" s="21" t="s">
        <v>87</v>
      </c>
      <c r="F12" s="19" t="s">
        <v>135</v>
      </c>
      <c r="G12" s="33" t="s">
        <v>133</v>
      </c>
      <c r="H12" s="33"/>
      <c r="I12" s="33"/>
      <c r="J12" s="33"/>
      <c r="K12" s="19">
        <v>0</v>
      </c>
    </row>
    <row r="13" spans="1:11">
      <c r="A13" s="15">
        <v>8</v>
      </c>
      <c r="B13" s="16" t="s">
        <v>36</v>
      </c>
      <c r="C13" s="20">
        <v>42592</v>
      </c>
      <c r="D13" s="21">
        <v>32</v>
      </c>
      <c r="E13" s="21" t="s">
        <v>136</v>
      </c>
      <c r="F13" s="19" t="s">
        <v>87</v>
      </c>
      <c r="G13" s="31" t="s">
        <v>83</v>
      </c>
      <c r="H13" s="31"/>
      <c r="I13" s="31"/>
      <c r="J13" s="31"/>
      <c r="K13" s="19">
        <v>32</v>
      </c>
    </row>
    <row r="14" spans="1:11">
      <c r="A14" s="15">
        <v>9</v>
      </c>
      <c r="B14" s="16" t="s">
        <v>36</v>
      </c>
      <c r="C14" s="20">
        <v>42593</v>
      </c>
      <c r="D14" s="21">
        <v>48</v>
      </c>
      <c r="E14" s="21" t="s">
        <v>136</v>
      </c>
      <c r="F14" s="19" t="s">
        <v>87</v>
      </c>
      <c r="G14" s="31" t="s">
        <v>83</v>
      </c>
      <c r="H14" s="31"/>
      <c r="I14" s="31"/>
      <c r="J14" s="31"/>
      <c r="K14" s="25">
        <v>80</v>
      </c>
    </row>
    <row r="15" spans="1:11">
      <c r="A15" s="15">
        <v>10</v>
      </c>
      <c r="B15" s="16" t="s">
        <v>40</v>
      </c>
      <c r="C15" s="20">
        <v>42593</v>
      </c>
      <c r="D15" s="21">
        <v>1</v>
      </c>
      <c r="E15" s="21" t="s">
        <v>87</v>
      </c>
      <c r="F15" s="19" t="s">
        <v>137</v>
      </c>
      <c r="G15" s="33" t="s">
        <v>83</v>
      </c>
      <c r="H15" s="33"/>
      <c r="I15" s="33"/>
      <c r="J15" s="33" t="s">
        <v>113</v>
      </c>
      <c r="K15" s="25">
        <v>79</v>
      </c>
    </row>
    <row r="16" spans="1:11">
      <c r="A16" s="15">
        <v>11</v>
      </c>
      <c r="B16" s="16" t="s">
        <v>40</v>
      </c>
      <c r="C16" s="20">
        <v>42598</v>
      </c>
      <c r="D16" s="21">
        <v>1</v>
      </c>
      <c r="E16" s="21" t="s">
        <v>87</v>
      </c>
      <c r="F16" s="19" t="s">
        <v>137</v>
      </c>
      <c r="G16" s="33" t="s">
        <v>83</v>
      </c>
      <c r="H16" s="33"/>
      <c r="I16" s="33"/>
      <c r="J16" s="33" t="s">
        <v>113</v>
      </c>
      <c r="K16" s="19">
        <v>78</v>
      </c>
    </row>
    <row r="17" spans="1:11">
      <c r="A17" s="15">
        <v>12</v>
      </c>
      <c r="B17" s="16" t="s">
        <v>40</v>
      </c>
      <c r="C17" s="20">
        <v>42599</v>
      </c>
      <c r="D17" s="21">
        <v>1</v>
      </c>
      <c r="E17" s="21" t="s">
        <v>87</v>
      </c>
      <c r="F17" s="19" t="s">
        <v>137</v>
      </c>
      <c r="G17" s="33" t="s">
        <v>83</v>
      </c>
      <c r="H17" s="33"/>
      <c r="I17" s="33"/>
      <c r="J17" s="33" t="s">
        <v>113</v>
      </c>
      <c r="K17" s="19">
        <v>77</v>
      </c>
    </row>
    <row r="18" spans="1:11">
      <c r="A18" s="15">
        <v>13</v>
      </c>
      <c r="B18" s="16" t="s">
        <v>40</v>
      </c>
      <c r="C18" s="20">
        <v>42608</v>
      </c>
      <c r="D18" s="21">
        <v>16</v>
      </c>
      <c r="E18" s="21" t="s">
        <v>87</v>
      </c>
      <c r="F18" s="19" t="s">
        <v>138</v>
      </c>
      <c r="G18" s="33" t="s">
        <v>83</v>
      </c>
      <c r="H18" s="33"/>
      <c r="I18" s="33" t="s">
        <v>113</v>
      </c>
      <c r="J18" s="33"/>
      <c r="K18" s="19">
        <v>61</v>
      </c>
    </row>
    <row r="19" spans="1:11">
      <c r="A19" s="15">
        <v>14</v>
      </c>
      <c r="B19" s="16" t="s">
        <v>40</v>
      </c>
      <c r="C19" s="20">
        <v>42620</v>
      </c>
      <c r="D19" s="21">
        <v>24</v>
      </c>
      <c r="E19" s="21" t="s">
        <v>87</v>
      </c>
      <c r="F19" s="19" t="s">
        <v>138</v>
      </c>
      <c r="G19" s="33" t="s">
        <v>83</v>
      </c>
      <c r="H19" s="33"/>
      <c r="I19" s="33" t="s">
        <v>113</v>
      </c>
      <c r="J19" s="33"/>
      <c r="K19" s="19">
        <v>37</v>
      </c>
    </row>
    <row r="20" spans="1:11">
      <c r="A20" s="15">
        <v>15</v>
      </c>
      <c r="B20" s="16" t="s">
        <v>40</v>
      </c>
      <c r="C20" s="20">
        <v>42627</v>
      </c>
      <c r="D20" s="21">
        <v>37</v>
      </c>
      <c r="E20" s="21" t="s">
        <v>87</v>
      </c>
      <c r="F20" s="19" t="s">
        <v>138</v>
      </c>
      <c r="G20" s="33" t="s">
        <v>83</v>
      </c>
      <c r="H20" s="42"/>
      <c r="I20" s="42" t="s">
        <v>113</v>
      </c>
      <c r="J20" s="42"/>
      <c r="K20" s="25">
        <v>0</v>
      </c>
    </row>
    <row r="21" spans="1:11">
      <c r="A21" s="15">
        <v>16</v>
      </c>
      <c r="B21" s="16" t="s">
        <v>36</v>
      </c>
      <c r="C21" s="29">
        <v>42935</v>
      </c>
      <c r="D21" s="37">
        <v>18</v>
      </c>
      <c r="E21" s="37" t="s">
        <v>139</v>
      </c>
      <c r="F21" s="37" t="s">
        <v>87</v>
      </c>
      <c r="G21" s="37" t="s">
        <v>83</v>
      </c>
      <c r="H21" s="37"/>
      <c r="I21" s="37" t="s">
        <v>113</v>
      </c>
      <c r="J21" s="31"/>
      <c r="K21" s="31">
        <v>18</v>
      </c>
    </row>
    <row r="22" spans="1:11">
      <c r="A22" s="15">
        <v>17</v>
      </c>
      <c r="B22" s="16" t="s">
        <v>40</v>
      </c>
      <c r="C22" s="20">
        <v>42958</v>
      </c>
      <c r="D22" s="21">
        <v>18</v>
      </c>
      <c r="E22" s="21" t="s">
        <v>87</v>
      </c>
      <c r="F22" s="19" t="s">
        <v>140</v>
      </c>
      <c r="G22" s="33" t="s">
        <v>83</v>
      </c>
      <c r="H22" s="42"/>
      <c r="I22" s="42" t="s">
        <v>113</v>
      </c>
      <c r="J22" s="42"/>
      <c r="K22" s="25">
        <v>0</v>
      </c>
    </row>
    <row r="23" spans="1:11">
      <c r="A23" s="15">
        <v>18</v>
      </c>
      <c r="B23" s="28" t="s">
        <v>36</v>
      </c>
      <c r="C23" s="29">
        <v>44078</v>
      </c>
      <c r="D23" s="30">
        <v>39</v>
      </c>
      <c r="E23" s="30" t="s">
        <v>141</v>
      </c>
      <c r="F23" s="31" t="s">
        <v>87</v>
      </c>
      <c r="G23" s="31" t="s">
        <v>142</v>
      </c>
      <c r="H23" s="62"/>
      <c r="I23" s="37" t="s">
        <v>113</v>
      </c>
      <c r="J23" s="31"/>
      <c r="K23" s="31">
        <v>39</v>
      </c>
    </row>
    <row r="24" spans="1:11">
      <c r="A24" s="15">
        <v>19</v>
      </c>
      <c r="B24" s="24" t="s">
        <v>40</v>
      </c>
      <c r="C24" s="20">
        <v>44095</v>
      </c>
      <c r="D24" s="21">
        <v>12</v>
      </c>
      <c r="E24" s="21" t="s">
        <v>87</v>
      </c>
      <c r="F24" s="33" t="s">
        <v>135</v>
      </c>
      <c r="G24" s="33" t="s">
        <v>142</v>
      </c>
      <c r="H24" s="33"/>
      <c r="I24" s="33" t="s">
        <v>143</v>
      </c>
      <c r="J24" s="33"/>
      <c r="K24" s="33">
        <v>27</v>
      </c>
    </row>
    <row r="25" spans="1:11">
      <c r="A25" s="15">
        <v>20</v>
      </c>
      <c r="B25" s="24" t="s">
        <v>40</v>
      </c>
      <c r="C25" s="20">
        <v>44096</v>
      </c>
      <c r="D25" s="21">
        <v>1</v>
      </c>
      <c r="E25" s="21" t="s">
        <v>87</v>
      </c>
      <c r="F25" s="33" t="s">
        <v>144</v>
      </c>
      <c r="G25" s="33" t="s">
        <v>142</v>
      </c>
      <c r="H25" s="33"/>
      <c r="I25" s="33"/>
      <c r="J25" s="33"/>
      <c r="K25" s="33">
        <v>26</v>
      </c>
    </row>
    <row r="26" spans="1:11">
      <c r="A26" s="15">
        <v>21</v>
      </c>
      <c r="B26" s="24" t="s">
        <v>40</v>
      </c>
      <c r="C26" s="20">
        <v>44110</v>
      </c>
      <c r="D26" s="21">
        <v>5</v>
      </c>
      <c r="E26" s="21" t="s">
        <v>87</v>
      </c>
      <c r="F26" s="33" t="s">
        <v>202</v>
      </c>
      <c r="G26" s="33" t="s">
        <v>142</v>
      </c>
      <c r="H26" s="33"/>
      <c r="I26" s="33"/>
      <c r="J26" s="33"/>
      <c r="K26" s="42">
        <v>21</v>
      </c>
    </row>
    <row r="27" spans="1:11">
      <c r="A27" s="15">
        <v>22</v>
      </c>
      <c r="B27" s="24" t="s">
        <v>40</v>
      </c>
      <c r="C27" s="20">
        <v>44112</v>
      </c>
      <c r="D27" s="21">
        <v>1</v>
      </c>
      <c r="E27" s="21" t="s">
        <v>87</v>
      </c>
      <c r="F27" s="42" t="s">
        <v>144</v>
      </c>
      <c r="G27" s="33" t="s">
        <v>142</v>
      </c>
      <c r="H27" s="33"/>
      <c r="I27" s="33" t="s">
        <v>145</v>
      </c>
      <c r="J27" s="33"/>
      <c r="K27" s="42">
        <v>20</v>
      </c>
    </row>
    <row r="28" spans="1:11">
      <c r="A28" s="15">
        <v>23</v>
      </c>
      <c r="B28" s="24" t="s">
        <v>40</v>
      </c>
      <c r="C28" s="20">
        <v>44138</v>
      </c>
      <c r="D28" s="21">
        <v>11</v>
      </c>
      <c r="E28" s="21" t="s">
        <v>87</v>
      </c>
      <c r="F28" s="42" t="s">
        <v>202</v>
      </c>
      <c r="G28" s="33" t="s">
        <v>142</v>
      </c>
      <c r="H28" s="33"/>
      <c r="I28" s="33"/>
      <c r="J28" s="33"/>
      <c r="K28" s="42">
        <v>9</v>
      </c>
    </row>
    <row r="29" spans="1:11">
      <c r="A29" s="15">
        <v>24</v>
      </c>
      <c r="B29" s="24" t="s">
        <v>40</v>
      </c>
      <c r="C29" s="20">
        <v>44165</v>
      </c>
      <c r="D29" s="21">
        <v>9</v>
      </c>
      <c r="E29" s="21" t="s">
        <v>87</v>
      </c>
      <c r="F29" s="42" t="s">
        <v>202</v>
      </c>
      <c r="G29" s="33" t="s">
        <v>142</v>
      </c>
      <c r="H29" s="33"/>
      <c r="I29" s="33"/>
      <c r="J29" s="33"/>
      <c r="K29" s="42">
        <v>0</v>
      </c>
    </row>
    <row r="30" spans="1:11">
      <c r="A30" s="15">
        <v>25</v>
      </c>
      <c r="B30" s="24" t="s">
        <v>36</v>
      </c>
      <c r="C30" s="20">
        <v>44439</v>
      </c>
      <c r="D30" s="21">
        <v>22</v>
      </c>
      <c r="E30" s="21" t="s">
        <v>225</v>
      </c>
      <c r="F30" s="103" t="s">
        <v>226</v>
      </c>
      <c r="G30" s="87" t="s">
        <v>142</v>
      </c>
      <c r="H30" s="87"/>
      <c r="I30" s="87" t="s">
        <v>113</v>
      </c>
      <c r="J30" s="87"/>
      <c r="K30" s="25">
        <v>23</v>
      </c>
    </row>
    <row r="31" spans="1:11">
      <c r="A31" s="15">
        <v>26</v>
      </c>
      <c r="B31" s="24" t="s">
        <v>40</v>
      </c>
      <c r="C31" s="20">
        <v>44440</v>
      </c>
      <c r="D31" s="21">
        <v>1</v>
      </c>
      <c r="E31" s="21" t="s">
        <v>226</v>
      </c>
      <c r="F31" s="42" t="s">
        <v>99</v>
      </c>
      <c r="G31" s="33" t="s">
        <v>142</v>
      </c>
      <c r="H31" s="33"/>
      <c r="I31" s="33"/>
      <c r="J31" s="33" t="s">
        <v>230</v>
      </c>
      <c r="K31" s="33">
        <v>22</v>
      </c>
    </row>
    <row r="32" spans="1:11">
      <c r="A32" s="15">
        <v>27</v>
      </c>
      <c r="B32" s="24" t="s">
        <v>40</v>
      </c>
      <c r="C32" s="20">
        <v>44448</v>
      </c>
      <c r="D32" s="21">
        <v>5</v>
      </c>
      <c r="E32" s="21" t="s">
        <v>226</v>
      </c>
      <c r="F32" s="42" t="s">
        <v>227</v>
      </c>
      <c r="G32" s="33" t="s">
        <v>142</v>
      </c>
      <c r="H32" s="33"/>
      <c r="I32" s="33"/>
      <c r="J32" s="33"/>
      <c r="K32" s="33">
        <v>17</v>
      </c>
    </row>
    <row r="33" spans="1:11">
      <c r="A33" s="15">
        <v>28</v>
      </c>
      <c r="B33" s="93" t="s">
        <v>36</v>
      </c>
      <c r="C33" s="91">
        <v>44448</v>
      </c>
      <c r="D33" s="92">
        <v>20</v>
      </c>
      <c r="E33" s="92" t="s">
        <v>141</v>
      </c>
      <c r="F33" s="103" t="s">
        <v>229</v>
      </c>
      <c r="G33" s="87" t="s">
        <v>142</v>
      </c>
      <c r="H33" s="87"/>
      <c r="I33" s="87" t="s">
        <v>113</v>
      </c>
      <c r="J33" s="87"/>
      <c r="K33" s="103">
        <v>37</v>
      </c>
    </row>
    <row r="34" spans="1:11">
      <c r="A34" s="15">
        <v>29</v>
      </c>
      <c r="B34" s="24" t="s">
        <v>40</v>
      </c>
      <c r="C34" s="20">
        <v>44451</v>
      </c>
      <c r="D34" s="21">
        <v>1</v>
      </c>
      <c r="E34" s="21" t="s">
        <v>226</v>
      </c>
      <c r="F34" s="42" t="s">
        <v>99</v>
      </c>
      <c r="G34" s="33" t="s">
        <v>142</v>
      </c>
      <c r="H34" s="33"/>
      <c r="I34" s="33"/>
      <c r="J34" s="33" t="s">
        <v>230</v>
      </c>
      <c r="K34" s="33">
        <v>36</v>
      </c>
    </row>
    <row r="35" spans="1:11">
      <c r="A35" s="15">
        <v>30</v>
      </c>
      <c r="B35" s="101" t="s">
        <v>40</v>
      </c>
      <c r="C35" s="71">
        <v>44461</v>
      </c>
      <c r="D35" s="72">
        <v>12</v>
      </c>
      <c r="E35" s="72" t="s">
        <v>229</v>
      </c>
      <c r="F35" s="76" t="s">
        <v>227</v>
      </c>
      <c r="G35" s="76" t="s">
        <v>142</v>
      </c>
      <c r="H35" s="76"/>
      <c r="I35" s="76" t="s">
        <v>113</v>
      </c>
      <c r="J35" s="76"/>
      <c r="K35" s="76">
        <v>24</v>
      </c>
    </row>
    <row r="36" spans="1:11">
      <c r="A36" s="15">
        <v>31</v>
      </c>
      <c r="B36" s="78" t="s">
        <v>40</v>
      </c>
      <c r="C36" s="71">
        <v>44497</v>
      </c>
      <c r="D36" s="72">
        <v>24</v>
      </c>
      <c r="E36" s="72" t="s">
        <v>231</v>
      </c>
      <c r="F36" s="76" t="s">
        <v>227</v>
      </c>
      <c r="G36" s="76" t="s">
        <v>142</v>
      </c>
      <c r="H36" s="76"/>
      <c r="I36" s="76" t="s">
        <v>113</v>
      </c>
      <c r="J36" s="76"/>
      <c r="K36" s="76">
        <v>0</v>
      </c>
    </row>
    <row r="37" spans="1:11">
      <c r="A37" s="15">
        <v>32</v>
      </c>
      <c r="B37" s="16"/>
      <c r="C37" s="20"/>
      <c r="D37" s="21"/>
      <c r="E37" s="21"/>
      <c r="F37" s="19"/>
      <c r="G37" s="19"/>
      <c r="H37" s="19"/>
      <c r="I37" s="19"/>
      <c r="J37" s="19"/>
      <c r="K37" s="19"/>
    </row>
    <row r="38" spans="1:11">
      <c r="A38" s="15">
        <v>33</v>
      </c>
      <c r="B38" s="16"/>
      <c r="C38" s="20"/>
      <c r="D38" s="21"/>
      <c r="E38" s="21"/>
      <c r="F38" s="19"/>
      <c r="G38" s="19"/>
      <c r="H38" s="19"/>
      <c r="I38" s="19"/>
      <c r="J38" s="19"/>
      <c r="K38" s="19"/>
    </row>
    <row r="39" spans="1:11">
      <c r="A39" s="15">
        <v>34</v>
      </c>
      <c r="B39" s="16"/>
      <c r="C39" s="20"/>
      <c r="D39" s="21"/>
      <c r="E39" s="21"/>
      <c r="F39" s="19"/>
      <c r="G39" s="19"/>
      <c r="H39" s="19"/>
      <c r="I39" s="19"/>
      <c r="J39" s="19"/>
      <c r="K39" s="19"/>
    </row>
    <row r="40" spans="1:11">
      <c r="A40" s="15">
        <v>35</v>
      </c>
      <c r="B40" s="16"/>
      <c r="C40" s="20"/>
      <c r="D40" s="21"/>
      <c r="E40" s="21"/>
      <c r="F40" s="19"/>
      <c r="G40" s="19"/>
      <c r="H40" s="19"/>
      <c r="I40" s="19"/>
      <c r="J40" s="19"/>
      <c r="K40" s="19"/>
    </row>
    <row r="41" spans="1:11">
      <c r="A41" s="15">
        <v>36</v>
      </c>
      <c r="B41" s="16"/>
      <c r="C41" s="20"/>
      <c r="D41" s="21"/>
      <c r="E41" s="21"/>
      <c r="F41" s="19"/>
      <c r="G41" s="19"/>
      <c r="H41" s="19"/>
      <c r="I41" s="19"/>
      <c r="J41" s="19"/>
      <c r="K41" s="19"/>
    </row>
    <row r="42" spans="1:11">
      <c r="A42" s="15">
        <v>37</v>
      </c>
      <c r="B42" s="24"/>
      <c r="C42" s="20"/>
      <c r="D42" s="21"/>
      <c r="E42" s="21"/>
      <c r="F42" s="19"/>
      <c r="G42" s="19"/>
      <c r="H42" s="19"/>
      <c r="I42" s="19"/>
      <c r="J42" s="19"/>
      <c r="K42" s="19"/>
    </row>
    <row r="43" spans="1:11">
      <c r="A43" s="15">
        <v>38</v>
      </c>
      <c r="B43" s="16"/>
      <c r="C43" s="20"/>
      <c r="D43" s="21"/>
      <c r="E43" s="21"/>
      <c r="F43" s="19"/>
      <c r="G43" s="19"/>
      <c r="H43" s="19"/>
      <c r="I43" s="19"/>
      <c r="J43" s="19"/>
      <c r="K43" s="19"/>
    </row>
    <row r="44" spans="1:11">
      <c r="A44" s="15">
        <v>39</v>
      </c>
      <c r="B44" s="16"/>
      <c r="C44" s="20"/>
      <c r="D44" s="21"/>
      <c r="E44" s="21"/>
      <c r="F44" s="19"/>
      <c r="G44" s="19"/>
      <c r="H44" s="19"/>
      <c r="I44" s="19"/>
      <c r="J44" s="19"/>
      <c r="K44" s="19"/>
    </row>
    <row r="45" spans="1:11">
      <c r="A45" s="15">
        <v>40</v>
      </c>
      <c r="B45" s="16"/>
      <c r="C45" s="20"/>
      <c r="D45" s="21"/>
      <c r="E45" s="21"/>
      <c r="F45" s="19"/>
      <c r="G45" s="19"/>
      <c r="H45" s="19"/>
      <c r="I45" s="19"/>
      <c r="J45" s="19"/>
      <c r="K45" s="19"/>
    </row>
    <row r="46" spans="1:11">
      <c r="A46" s="15">
        <v>41</v>
      </c>
      <c r="B46" s="16"/>
      <c r="C46" s="20"/>
      <c r="D46" s="21"/>
      <c r="E46" s="21"/>
      <c r="F46" s="19"/>
      <c r="G46" s="19"/>
      <c r="H46" s="19"/>
      <c r="I46" s="19"/>
      <c r="J46" s="19"/>
      <c r="K46" s="19"/>
    </row>
    <row r="47" spans="1:11">
      <c r="A47" s="15">
        <v>42</v>
      </c>
      <c r="B47" s="16"/>
      <c r="C47" s="20"/>
      <c r="D47" s="21"/>
      <c r="E47" s="21"/>
      <c r="F47" s="19"/>
      <c r="G47" s="19"/>
      <c r="H47" s="19"/>
      <c r="I47" s="19"/>
      <c r="J47" s="19"/>
      <c r="K47" s="19"/>
    </row>
    <row r="48" spans="1:11">
      <c r="A48" s="15">
        <v>43</v>
      </c>
      <c r="B48" s="16"/>
      <c r="C48" s="20"/>
      <c r="D48" s="21"/>
      <c r="E48" s="21"/>
      <c r="F48" s="19"/>
      <c r="G48" s="19"/>
      <c r="H48" s="19"/>
      <c r="I48" s="19"/>
      <c r="J48" s="19"/>
      <c r="K48" s="19"/>
    </row>
    <row r="50" spans="2:11">
      <c r="B50" s="26" t="s">
        <v>42</v>
      </c>
      <c r="C50" s="26"/>
      <c r="D50" s="26"/>
      <c r="E50" s="26"/>
      <c r="F50" s="26"/>
      <c r="G50" s="26"/>
      <c r="H50" s="26"/>
      <c r="I50" s="26"/>
      <c r="J50" s="26"/>
      <c r="K50" s="26"/>
    </row>
    <row r="51" spans="2:11">
      <c r="B51" s="26" t="s">
        <v>52</v>
      </c>
      <c r="C51" s="26"/>
      <c r="D51" s="26"/>
      <c r="E51" s="26"/>
      <c r="F51" s="26"/>
      <c r="G51" s="26"/>
      <c r="H51" s="26"/>
      <c r="I51" s="26"/>
      <c r="J51" s="26"/>
      <c r="K51" s="26"/>
    </row>
  </sheetData>
  <mergeCells count="1">
    <mergeCell ref="F1:K1"/>
  </mergeCells>
  <phoneticPr fontId="15" type="noConversion"/>
  <conditionalFormatting sqref="B23:F23 K23">
    <cfRule type="expression" dxfId="523" priority="20">
      <formula>$B$23="E"</formula>
    </cfRule>
    <cfRule type="expression" dxfId="522" priority="21">
      <formula>$B$23="S"</formula>
    </cfRule>
  </conditionalFormatting>
  <conditionalFormatting sqref="B24:F24 K24 E25:E29">
    <cfRule type="expression" dxfId="521" priority="22">
      <formula>$B$24="E"</formula>
    </cfRule>
    <cfRule type="expression" dxfId="520" priority="23">
      <formula>$B$24="S"</formula>
    </cfRule>
  </conditionalFormatting>
  <conditionalFormatting sqref="F25 K25 B25:D25">
    <cfRule type="expression" dxfId="519" priority="24">
      <formula>$B$25="E"</formula>
    </cfRule>
    <cfRule type="expression" dxfId="518" priority="25">
      <formula>$B$25="S"</formula>
    </cfRule>
  </conditionalFormatting>
  <conditionalFormatting sqref="K26 B26:D26">
    <cfRule type="expression" dxfId="517" priority="26">
      <formula>$B$26="E"</formula>
    </cfRule>
    <cfRule type="expression" dxfId="516" priority="27">
      <formula>$B$26="S"</formula>
    </cfRule>
  </conditionalFormatting>
  <conditionalFormatting sqref="F27:F29 K27:K29 B27:D29">
    <cfRule type="expression" dxfId="515" priority="28">
      <formula>$B$27="E"</formula>
    </cfRule>
    <cfRule type="expression" dxfId="514" priority="29">
      <formula>$B$27="S"</formula>
    </cfRule>
  </conditionalFormatting>
  <conditionalFormatting sqref="B30:F30 K30">
    <cfRule type="expression" dxfId="513" priority="34">
      <formula>$B$30="E"</formula>
    </cfRule>
    <cfRule type="expression" dxfId="512" priority="35">
      <formula>$B$30="S"</formula>
    </cfRule>
  </conditionalFormatting>
  <conditionalFormatting sqref="K8 B8:F8">
    <cfRule type="expression" dxfId="511" priority="44">
      <formula>$B$8="E"</formula>
    </cfRule>
    <cfRule type="expression" dxfId="510" priority="45">
      <formula>$B$8="S"</formula>
    </cfRule>
  </conditionalFormatting>
  <conditionalFormatting sqref="K9:K10 B9:F10">
    <cfRule type="expression" dxfId="509" priority="46">
      <formula>$B$10="E"</formula>
    </cfRule>
    <cfRule type="expression" dxfId="508" priority="47">
      <formula>$B$10="S"</formula>
    </cfRule>
  </conditionalFormatting>
  <conditionalFormatting sqref="B12:F12 K12 F15">
    <cfRule type="expression" dxfId="507" priority="48">
      <formula>$B$12="E"</formula>
    </cfRule>
    <cfRule type="expression" dxfId="506" priority="49">
      <formula>$B$12="S"</formula>
    </cfRule>
  </conditionalFormatting>
  <conditionalFormatting sqref="K13 B13:E13">
    <cfRule type="expression" dxfId="505" priority="50">
      <formula>$B$13="E"</formula>
    </cfRule>
    <cfRule type="expression" dxfId="504" priority="51">
      <formula>$B$13="S"</formula>
    </cfRule>
  </conditionalFormatting>
  <conditionalFormatting sqref="K14 B14:E14 B21">
    <cfRule type="expression" dxfId="503" priority="52">
      <formula>$B$14="E"</formula>
    </cfRule>
    <cfRule type="expression" dxfId="502" priority="53">
      <formula>$B$14="S"</formula>
    </cfRule>
  </conditionalFormatting>
  <conditionalFormatting sqref="K15 B15:E15">
    <cfRule type="expression" dxfId="501" priority="54">
      <formula>$B$15="E"</formula>
    </cfRule>
    <cfRule type="expression" dxfId="500" priority="55">
      <formula>$B$15="S"</formula>
    </cfRule>
  </conditionalFormatting>
  <conditionalFormatting sqref="B16:F16 K16">
    <cfRule type="expression" dxfId="499" priority="56">
      <formula>$B$16="E"</formula>
    </cfRule>
    <cfRule type="expression" dxfId="498" priority="57">
      <formula>$B$16="S"</formula>
    </cfRule>
  </conditionalFormatting>
  <conditionalFormatting sqref="C18:C19 B17:F17 K17">
    <cfRule type="expression" dxfId="497" priority="58">
      <formula>$B$17="E"</formula>
    </cfRule>
    <cfRule type="expression" dxfId="496" priority="59">
      <formula>$B$17="S"</formula>
    </cfRule>
  </conditionalFormatting>
  <conditionalFormatting sqref="B18 D18:F18 K18 F19:F20 F22">
    <cfRule type="expression" dxfId="495" priority="60">
      <formula>$B$18="E"</formula>
    </cfRule>
    <cfRule type="expression" dxfId="494" priority="61">
      <formula>$B$18="S"</formula>
    </cfRule>
  </conditionalFormatting>
  <conditionalFormatting sqref="B19 K19 D19:E19">
    <cfRule type="expression" dxfId="493" priority="62">
      <formula>$B$19="E"</formula>
    </cfRule>
    <cfRule type="expression" dxfId="492" priority="63">
      <formula>$B$19="S"</formula>
    </cfRule>
  </conditionalFormatting>
  <conditionalFormatting sqref="B20:E20 H20:K20 B22:E22 H22:K22">
    <cfRule type="expression" dxfId="491" priority="64">
      <formula>$B$20="E"</formula>
    </cfRule>
    <cfRule type="expression" dxfId="490" priority="65">
      <formula>$B$20="S"</formula>
    </cfRule>
  </conditionalFormatting>
  <conditionalFormatting sqref="B11">
    <cfRule type="expression" dxfId="489" priority="66">
      <formula>$B$8="E"</formula>
    </cfRule>
    <cfRule type="expression" dxfId="488" priority="67">
      <formula>$B$8="S"</formula>
    </cfRule>
  </conditionalFormatting>
  <conditionalFormatting sqref="C11">
    <cfRule type="expression" dxfId="487" priority="68">
      <formula>$B$8="E"</formula>
    </cfRule>
    <cfRule type="expression" dxfId="486" priority="69">
      <formula>$B$8="S"</formula>
    </cfRule>
  </conditionalFormatting>
  <conditionalFormatting sqref="D11">
    <cfRule type="expression" dxfId="485" priority="70">
      <formula>$B$8="E"</formula>
    </cfRule>
    <cfRule type="expression" dxfId="484" priority="71">
      <formula>$B$8="S"</formula>
    </cfRule>
  </conditionalFormatting>
  <conditionalFormatting sqref="E11">
    <cfRule type="expression" dxfId="483" priority="72">
      <formula>$B$8="E"</formula>
    </cfRule>
    <cfRule type="expression" dxfId="482" priority="73">
      <formula>$B$8="S"</formula>
    </cfRule>
  </conditionalFormatting>
  <conditionalFormatting sqref="F13">
    <cfRule type="expression" dxfId="481" priority="74">
      <formula>$B$8="E"</formula>
    </cfRule>
    <cfRule type="expression" dxfId="480" priority="75">
      <formula>$B$8="S"</formula>
    </cfRule>
  </conditionalFormatting>
  <conditionalFormatting sqref="F11">
    <cfRule type="expression" dxfId="479" priority="76">
      <formula>$B$8="E"</formula>
    </cfRule>
    <cfRule type="expression" dxfId="478" priority="77">
      <formula>$B$8="S"</formula>
    </cfRule>
  </conditionalFormatting>
  <conditionalFormatting sqref="F14">
    <cfRule type="expression" dxfId="477" priority="78">
      <formula>$B$8="E"</formula>
    </cfRule>
    <cfRule type="expression" dxfId="476" priority="79">
      <formula>$B$8="S"</formula>
    </cfRule>
  </conditionalFormatting>
  <conditionalFormatting sqref="J21:K21 B44:K48 G20 G8:J19 C21 J23:J27 H24:I27 B7:K7 G22:G27 G28:J30">
    <cfRule type="expression" dxfId="475" priority="80">
      <formula>#REF!="E"</formula>
    </cfRule>
    <cfRule type="expression" dxfId="474" priority="81">
      <formula>#REF!="S"</formula>
    </cfRule>
  </conditionalFormatting>
  <conditionalFormatting sqref="D21:I21 I23">
    <cfRule type="expression" dxfId="473" priority="82">
      <formula>$B$20="E"</formula>
    </cfRule>
    <cfRule type="expression" dxfId="472" priority="83">
      <formula>$B$21="S"</formula>
    </cfRule>
  </conditionalFormatting>
  <conditionalFormatting sqref="H31:K32">
    <cfRule type="expression" dxfId="471" priority="17">
      <formula>#REF!="E"</formula>
    </cfRule>
    <cfRule type="expression" dxfId="470" priority="18">
      <formula>#REF!="S"</formula>
    </cfRule>
  </conditionalFormatting>
  <conditionalFormatting sqref="E31:E32">
    <cfRule type="expression" dxfId="469" priority="11">
      <formula>$B$24="E"</formula>
    </cfRule>
    <cfRule type="expression" dxfId="468" priority="12">
      <formula>$B$24="S"</formula>
    </cfRule>
  </conditionalFormatting>
  <conditionalFormatting sqref="E34">
    <cfRule type="expression" dxfId="467" priority="3">
      <formula>$B$24="E"</formula>
    </cfRule>
    <cfRule type="expression" dxfId="466" priority="4">
      <formula>$B$24="S"</formula>
    </cfRule>
  </conditionalFormatting>
  <conditionalFormatting sqref="F31:F32 B31:D32">
    <cfRule type="expression" dxfId="465" priority="13">
      <formula>$B$27="E"</formula>
    </cfRule>
    <cfRule type="expression" dxfId="464" priority="14">
      <formula>$B$27="S"</formula>
    </cfRule>
  </conditionalFormatting>
  <conditionalFormatting sqref="G31:G32">
    <cfRule type="expression" dxfId="463" priority="15">
      <formula>#REF!="E"</formula>
    </cfRule>
    <cfRule type="expression" dxfId="462" priority="16">
      <formula>#REF!="S"</formula>
    </cfRule>
  </conditionalFormatting>
  <conditionalFormatting sqref="H34:I34 K34">
    <cfRule type="expression" dxfId="461" priority="9">
      <formula>#REF!="E"</formula>
    </cfRule>
    <cfRule type="expression" dxfId="460" priority="10">
      <formula>#REF!="S"</formula>
    </cfRule>
  </conditionalFormatting>
  <conditionalFormatting sqref="F34 B34:D34">
    <cfRule type="expression" dxfId="459" priority="5">
      <formula>$B$27="E"</formula>
    </cfRule>
    <cfRule type="expression" dxfId="458" priority="6">
      <formula>$B$27="S"</formula>
    </cfRule>
  </conditionalFormatting>
  <conditionalFormatting sqref="G34">
    <cfRule type="expression" dxfId="457" priority="7">
      <formula>#REF!="E"</formula>
    </cfRule>
    <cfRule type="expression" dxfId="456" priority="8">
      <formula>#REF!="S"</formula>
    </cfRule>
  </conditionalFormatting>
  <conditionalFormatting sqref="J34">
    <cfRule type="expression" dxfId="455" priority="1">
      <formula>#REF!="E"</formula>
    </cfRule>
    <cfRule type="expression" dxfId="454" priority="2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G29" sqref="G29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25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90" t="s">
        <v>36</v>
      </c>
      <c r="C7" s="91">
        <v>41925</v>
      </c>
      <c r="D7" s="92">
        <v>150</v>
      </c>
      <c r="E7" s="92" t="s">
        <v>37</v>
      </c>
      <c r="F7" s="87" t="s">
        <v>38</v>
      </c>
      <c r="G7" s="87" t="s">
        <v>39</v>
      </c>
      <c r="H7" s="114"/>
      <c r="I7" s="114"/>
      <c r="J7" s="87"/>
      <c r="K7" s="87">
        <v>150</v>
      </c>
    </row>
    <row r="8" spans="1:11">
      <c r="A8" s="15">
        <v>3</v>
      </c>
      <c r="B8" s="78" t="s">
        <v>40</v>
      </c>
      <c r="C8" s="71">
        <v>41956</v>
      </c>
      <c r="D8" s="72">
        <v>150</v>
      </c>
      <c r="E8" s="72" t="s">
        <v>38</v>
      </c>
      <c r="F8" s="75" t="s">
        <v>41</v>
      </c>
      <c r="G8" s="75" t="s">
        <v>39</v>
      </c>
      <c r="H8" s="96"/>
      <c r="I8" s="96"/>
      <c r="J8" s="97"/>
      <c r="K8" s="75">
        <v>0</v>
      </c>
    </row>
    <row r="9" spans="1:11">
      <c r="A9" s="15">
        <v>4</v>
      </c>
      <c r="B9" s="90" t="s">
        <v>36</v>
      </c>
      <c r="C9" s="91">
        <v>45334</v>
      </c>
      <c r="D9" s="92">
        <v>30</v>
      </c>
      <c r="E9" s="92" t="s">
        <v>37</v>
      </c>
      <c r="F9" s="87" t="s">
        <v>387</v>
      </c>
      <c r="G9" s="87" t="s">
        <v>206</v>
      </c>
      <c r="H9" s="114"/>
      <c r="I9" s="103" t="s">
        <v>256</v>
      </c>
      <c r="J9" s="87"/>
      <c r="K9" s="87">
        <v>30</v>
      </c>
    </row>
    <row r="10" spans="1:11">
      <c r="A10" s="15">
        <v>5</v>
      </c>
      <c r="B10" s="90" t="s">
        <v>36</v>
      </c>
      <c r="C10" s="91">
        <v>45336</v>
      </c>
      <c r="D10" s="92">
        <v>40</v>
      </c>
      <c r="E10" s="92" t="s">
        <v>37</v>
      </c>
      <c r="F10" s="87" t="s">
        <v>387</v>
      </c>
      <c r="G10" s="87" t="s">
        <v>206</v>
      </c>
      <c r="H10" s="114"/>
      <c r="I10" s="103" t="s">
        <v>256</v>
      </c>
      <c r="J10" s="87"/>
      <c r="K10" s="87">
        <v>70</v>
      </c>
    </row>
    <row r="11" spans="1:11">
      <c r="A11" s="15">
        <v>6</v>
      </c>
      <c r="B11" s="90" t="s">
        <v>36</v>
      </c>
      <c r="C11" s="91">
        <v>45338</v>
      </c>
      <c r="D11" s="92" t="s">
        <v>394</v>
      </c>
      <c r="E11" s="92" t="s">
        <v>37</v>
      </c>
      <c r="F11" s="87" t="s">
        <v>387</v>
      </c>
      <c r="G11" s="87" t="s">
        <v>206</v>
      </c>
      <c r="H11" s="114"/>
      <c r="I11" s="103" t="s">
        <v>256</v>
      </c>
      <c r="J11" s="87"/>
      <c r="K11" s="87">
        <v>84</v>
      </c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pageMargins left="0.75" right="0.75" top="1" bottom="1" header="0.51180555555555496" footer="0.51180555555555496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0"/>
  <sheetViews>
    <sheetView zoomScale="85" zoomScaleNormal="85" workbookViewId="0">
      <pane ySplit="5" topLeftCell="A581" activePane="bottomLeft" state="frozen"/>
      <selection pane="bottomLeft" activeCell="K620" sqref="K620"/>
    </sheetView>
  </sheetViews>
  <sheetFormatPr baseColWidth="10" defaultColWidth="10.7109375" defaultRowHeight="12.75"/>
  <cols>
    <col min="1" max="1" width="9.7109375" customWidth="1"/>
    <col min="3" max="3" width="13.7109375" customWidth="1"/>
    <col min="4" max="4" width="11.28515625" customWidth="1"/>
    <col min="5" max="5" width="40.140625" bestFit="1" customWidth="1"/>
    <col min="6" max="6" width="76.85546875" bestFit="1" customWidth="1"/>
    <col min="7" max="7" width="9.140625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146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41052</v>
      </c>
      <c r="D7" s="36">
        <v>32</v>
      </c>
      <c r="E7" s="36"/>
      <c r="F7" s="31" t="s">
        <v>38</v>
      </c>
      <c r="G7" s="31" t="s">
        <v>54</v>
      </c>
      <c r="H7" s="62"/>
      <c r="I7" s="62"/>
      <c r="J7" s="63"/>
      <c r="K7" s="31">
        <v>32</v>
      </c>
    </row>
    <row r="8" spans="1:11">
      <c r="A8" s="15">
        <v>3</v>
      </c>
      <c r="B8" s="28" t="s">
        <v>36</v>
      </c>
      <c r="C8" s="29">
        <v>41052</v>
      </c>
      <c r="D8" s="36">
        <v>220</v>
      </c>
      <c r="E8" s="36"/>
      <c r="F8" s="31" t="s">
        <v>38</v>
      </c>
      <c r="G8" s="31" t="s">
        <v>54</v>
      </c>
      <c r="H8" s="62"/>
      <c r="I8" s="62"/>
      <c r="J8" s="63"/>
      <c r="K8" s="31">
        <v>220</v>
      </c>
    </row>
    <row r="9" spans="1:11">
      <c r="A9" s="15">
        <v>4</v>
      </c>
      <c r="B9" s="28" t="s">
        <v>36</v>
      </c>
      <c r="C9" s="29">
        <v>41053</v>
      </c>
      <c r="D9" s="36">
        <v>80</v>
      </c>
      <c r="E9" s="36" t="s">
        <v>147</v>
      </c>
      <c r="F9" s="31" t="s">
        <v>38</v>
      </c>
      <c r="G9" s="31" t="s">
        <v>54</v>
      </c>
      <c r="H9" s="62"/>
      <c r="I9" s="62"/>
      <c r="J9" s="63"/>
      <c r="K9" s="37">
        <v>80</v>
      </c>
    </row>
    <row r="10" spans="1:11">
      <c r="A10" s="15">
        <v>5</v>
      </c>
      <c r="B10" s="28" t="s">
        <v>36</v>
      </c>
      <c r="C10" s="29">
        <v>41053</v>
      </c>
      <c r="D10" s="36">
        <v>250</v>
      </c>
      <c r="E10" s="36" t="s">
        <v>147</v>
      </c>
      <c r="F10" s="31" t="s">
        <v>38</v>
      </c>
      <c r="G10" s="31" t="s">
        <v>54</v>
      </c>
      <c r="H10" s="62"/>
      <c r="I10" s="62"/>
      <c r="J10" s="63"/>
      <c r="K10" s="37">
        <v>250</v>
      </c>
    </row>
    <row r="11" spans="1:11">
      <c r="A11" s="15">
        <v>6</v>
      </c>
      <c r="B11" s="38" t="s">
        <v>40</v>
      </c>
      <c r="C11" s="41">
        <v>41087</v>
      </c>
      <c r="D11" s="40">
        <v>32</v>
      </c>
      <c r="E11" s="40" t="s">
        <v>38</v>
      </c>
      <c r="F11" s="33" t="s">
        <v>219</v>
      </c>
      <c r="G11" s="33" t="s">
        <v>54</v>
      </c>
      <c r="H11" s="33"/>
      <c r="I11" s="44"/>
      <c r="J11" s="64"/>
      <c r="K11" s="33">
        <v>0</v>
      </c>
    </row>
    <row r="12" spans="1:11">
      <c r="A12" s="15">
        <v>7</v>
      </c>
      <c r="B12" s="38" t="s">
        <v>40</v>
      </c>
      <c r="C12" s="41">
        <v>41087</v>
      </c>
      <c r="D12" s="40">
        <v>220</v>
      </c>
      <c r="E12" s="40" t="s">
        <v>38</v>
      </c>
      <c r="F12" s="33" t="s">
        <v>219</v>
      </c>
      <c r="G12" s="33" t="s">
        <v>54</v>
      </c>
      <c r="H12" s="33"/>
      <c r="I12" s="44"/>
      <c r="J12" s="64"/>
      <c r="K12" s="33">
        <v>0</v>
      </c>
    </row>
    <row r="13" spans="1:11">
      <c r="A13" s="15">
        <v>8</v>
      </c>
      <c r="B13" s="38" t="s">
        <v>40</v>
      </c>
      <c r="C13" s="41">
        <v>41106</v>
      </c>
      <c r="D13" s="40">
        <v>250</v>
      </c>
      <c r="E13" s="40" t="s">
        <v>38</v>
      </c>
      <c r="F13" s="33" t="s">
        <v>219</v>
      </c>
      <c r="G13" s="33" t="s">
        <v>54</v>
      </c>
      <c r="H13" s="33"/>
      <c r="I13" s="44"/>
      <c r="J13" s="64"/>
      <c r="K13" s="33">
        <v>0</v>
      </c>
    </row>
    <row r="14" spans="1:11">
      <c r="A14" s="15">
        <v>9</v>
      </c>
      <c r="B14" s="38" t="s">
        <v>40</v>
      </c>
      <c r="C14" s="41">
        <v>41119</v>
      </c>
      <c r="D14" s="40">
        <v>80</v>
      </c>
      <c r="E14" s="40" t="s">
        <v>38</v>
      </c>
      <c r="F14" s="33" t="s">
        <v>219</v>
      </c>
      <c r="G14" s="33" t="s">
        <v>54</v>
      </c>
      <c r="H14" s="33"/>
      <c r="I14" s="44"/>
      <c r="J14" s="64"/>
      <c r="K14" s="33">
        <v>0</v>
      </c>
    </row>
    <row r="15" spans="1:11">
      <c r="A15" s="15">
        <v>10</v>
      </c>
      <c r="B15" s="28" t="s">
        <v>36</v>
      </c>
      <c r="C15" s="29">
        <v>41218</v>
      </c>
      <c r="D15" s="36">
        <v>100</v>
      </c>
      <c r="E15" s="36" t="s">
        <v>147</v>
      </c>
      <c r="F15" s="37" t="s">
        <v>38</v>
      </c>
      <c r="G15" s="31" t="s">
        <v>54</v>
      </c>
      <c r="H15" s="62"/>
      <c r="I15" s="62"/>
      <c r="J15" s="63"/>
      <c r="K15" s="37" t="s">
        <v>148</v>
      </c>
    </row>
    <row r="16" spans="1:11">
      <c r="A16" s="15">
        <v>11</v>
      </c>
      <c r="B16" s="28" t="s">
        <v>36</v>
      </c>
      <c r="C16" s="29">
        <v>41248</v>
      </c>
      <c r="D16" s="36">
        <v>100</v>
      </c>
      <c r="E16" s="36" t="s">
        <v>147</v>
      </c>
      <c r="F16" s="37" t="s">
        <v>38</v>
      </c>
      <c r="G16" s="31" t="s">
        <v>54</v>
      </c>
      <c r="H16" s="62"/>
      <c r="I16" s="62"/>
      <c r="J16" s="63"/>
      <c r="K16" s="37">
        <v>290</v>
      </c>
    </row>
    <row r="17" spans="1:11">
      <c r="A17" s="15">
        <v>12</v>
      </c>
      <c r="B17" s="28" t="s">
        <v>36</v>
      </c>
      <c r="C17" s="29">
        <v>41248</v>
      </c>
      <c r="D17" s="36">
        <v>100</v>
      </c>
      <c r="E17" s="36" t="s">
        <v>147</v>
      </c>
      <c r="F17" s="37" t="s">
        <v>38</v>
      </c>
      <c r="G17" s="31" t="s">
        <v>54</v>
      </c>
      <c r="H17" s="62"/>
      <c r="I17" s="62"/>
      <c r="J17" s="63"/>
      <c r="K17" s="37">
        <v>290</v>
      </c>
    </row>
    <row r="18" spans="1:11">
      <c r="A18" s="15">
        <v>13</v>
      </c>
      <c r="B18" s="28" t="s">
        <v>36</v>
      </c>
      <c r="C18" s="29">
        <v>41248</v>
      </c>
      <c r="D18" s="36">
        <v>100</v>
      </c>
      <c r="E18" s="36" t="s">
        <v>147</v>
      </c>
      <c r="F18" s="37" t="s">
        <v>38</v>
      </c>
      <c r="G18" s="31" t="s">
        <v>54</v>
      </c>
      <c r="H18" s="62"/>
      <c r="I18" s="62"/>
      <c r="J18" s="63"/>
      <c r="K18" s="37">
        <v>290</v>
      </c>
    </row>
    <row r="19" spans="1:11">
      <c r="A19" s="15">
        <v>14</v>
      </c>
      <c r="B19" s="28" t="s">
        <v>36</v>
      </c>
      <c r="C19" s="29">
        <v>41365</v>
      </c>
      <c r="D19" s="36">
        <v>66</v>
      </c>
      <c r="E19" s="36" t="s">
        <v>147</v>
      </c>
      <c r="F19" s="37" t="s">
        <v>38</v>
      </c>
      <c r="G19" s="31" t="s">
        <v>54</v>
      </c>
      <c r="H19" s="62"/>
      <c r="I19" s="62"/>
      <c r="J19" s="37"/>
      <c r="K19" s="37" t="s">
        <v>149</v>
      </c>
    </row>
    <row r="20" spans="1:11">
      <c r="A20" s="15">
        <v>15</v>
      </c>
      <c r="B20" s="28" t="s">
        <v>36</v>
      </c>
      <c r="C20" s="29">
        <v>41422</v>
      </c>
      <c r="D20" s="36">
        <v>89</v>
      </c>
      <c r="E20" s="36" t="s">
        <v>58</v>
      </c>
      <c r="F20" s="37" t="s">
        <v>38</v>
      </c>
      <c r="G20" s="37" t="s">
        <v>54</v>
      </c>
      <c r="H20" s="62"/>
      <c r="I20" s="62"/>
      <c r="J20" s="37"/>
      <c r="K20" s="37">
        <v>89</v>
      </c>
    </row>
    <row r="21" spans="1:11">
      <c r="A21" s="15">
        <v>16</v>
      </c>
      <c r="B21" s="38" t="s">
        <v>40</v>
      </c>
      <c r="C21" s="41">
        <v>41427</v>
      </c>
      <c r="D21" s="40">
        <v>12</v>
      </c>
      <c r="E21" s="40" t="s">
        <v>38</v>
      </c>
      <c r="F21" s="33" t="s">
        <v>219</v>
      </c>
      <c r="G21" s="33" t="s">
        <v>54</v>
      </c>
      <c r="H21" s="33"/>
      <c r="I21" s="44"/>
      <c r="J21" s="64"/>
      <c r="K21" s="33">
        <v>77</v>
      </c>
    </row>
    <row r="22" spans="1:11">
      <c r="A22" s="15">
        <v>17</v>
      </c>
      <c r="B22" s="38" t="s">
        <v>40</v>
      </c>
      <c r="C22" s="41">
        <v>41428</v>
      </c>
      <c r="D22" s="40">
        <v>9</v>
      </c>
      <c r="E22" s="40" t="s">
        <v>38</v>
      </c>
      <c r="F22" s="33" t="s">
        <v>219</v>
      </c>
      <c r="G22" s="33" t="s">
        <v>54</v>
      </c>
      <c r="H22" s="33"/>
      <c r="I22" s="44"/>
      <c r="J22" s="64"/>
      <c r="K22" s="33">
        <v>68</v>
      </c>
    </row>
    <row r="23" spans="1:11">
      <c r="A23" s="15">
        <v>18</v>
      </c>
      <c r="B23" s="38" t="s">
        <v>40</v>
      </c>
      <c r="C23" s="41">
        <v>41429</v>
      </c>
      <c r="D23" s="40">
        <v>10</v>
      </c>
      <c r="E23" s="40" t="s">
        <v>38</v>
      </c>
      <c r="F23" s="33" t="s">
        <v>219</v>
      </c>
      <c r="G23" s="33" t="s">
        <v>54</v>
      </c>
      <c r="H23" s="33"/>
      <c r="I23" s="44"/>
      <c r="J23" s="64"/>
      <c r="K23" s="33">
        <v>58</v>
      </c>
    </row>
    <row r="24" spans="1:11">
      <c r="A24" s="15">
        <v>19</v>
      </c>
      <c r="B24" s="38" t="s">
        <v>40</v>
      </c>
      <c r="C24" s="41">
        <v>41430</v>
      </c>
      <c r="D24" s="40">
        <v>9</v>
      </c>
      <c r="E24" s="40" t="s">
        <v>38</v>
      </c>
      <c r="F24" s="33" t="s">
        <v>219</v>
      </c>
      <c r="G24" s="33" t="s">
        <v>54</v>
      </c>
      <c r="H24" s="33"/>
      <c r="I24" s="44"/>
      <c r="J24" s="64"/>
      <c r="K24" s="33">
        <v>49</v>
      </c>
    </row>
    <row r="25" spans="1:11">
      <c r="A25" s="15">
        <v>20</v>
      </c>
      <c r="B25" s="38" t="s">
        <v>40</v>
      </c>
      <c r="C25" s="41">
        <v>41431</v>
      </c>
      <c r="D25" s="40">
        <v>9</v>
      </c>
      <c r="E25" s="40" t="s">
        <v>38</v>
      </c>
      <c r="F25" s="33" t="s">
        <v>219</v>
      </c>
      <c r="G25" s="33" t="s">
        <v>54</v>
      </c>
      <c r="H25" s="33"/>
      <c r="I25" s="44"/>
      <c r="J25" s="64"/>
      <c r="K25" s="33">
        <v>40</v>
      </c>
    </row>
    <row r="26" spans="1:11">
      <c r="A26" s="15">
        <v>21</v>
      </c>
      <c r="B26" s="38" t="s">
        <v>40</v>
      </c>
      <c r="C26" s="41">
        <v>41432</v>
      </c>
      <c r="D26" s="40">
        <v>6</v>
      </c>
      <c r="E26" s="40" t="s">
        <v>38</v>
      </c>
      <c r="F26" s="33" t="s">
        <v>219</v>
      </c>
      <c r="G26" s="33" t="s">
        <v>54</v>
      </c>
      <c r="H26" s="33"/>
      <c r="I26" s="44"/>
      <c r="J26" s="64"/>
      <c r="K26" s="33">
        <v>34</v>
      </c>
    </row>
    <row r="27" spans="1:11">
      <c r="A27" s="15">
        <v>22</v>
      </c>
      <c r="B27" s="38" t="s">
        <v>40</v>
      </c>
      <c r="C27" s="41">
        <v>41435</v>
      </c>
      <c r="D27" s="40">
        <v>1</v>
      </c>
      <c r="E27" s="40" t="s">
        <v>38</v>
      </c>
      <c r="F27" s="33" t="s">
        <v>219</v>
      </c>
      <c r="G27" s="33" t="s">
        <v>54</v>
      </c>
      <c r="H27" s="33"/>
      <c r="I27" s="44"/>
      <c r="J27" s="64"/>
      <c r="K27" s="33">
        <v>33</v>
      </c>
    </row>
    <row r="28" spans="1:11">
      <c r="A28" s="15">
        <v>23</v>
      </c>
      <c r="B28" s="38" t="s">
        <v>40</v>
      </c>
      <c r="C28" s="41">
        <v>41438</v>
      </c>
      <c r="D28" s="40">
        <v>32</v>
      </c>
      <c r="E28" s="40" t="s">
        <v>38</v>
      </c>
      <c r="F28" s="33" t="s">
        <v>219</v>
      </c>
      <c r="G28" s="33" t="s">
        <v>54</v>
      </c>
      <c r="H28" s="33"/>
      <c r="I28" s="44"/>
      <c r="J28" s="64"/>
      <c r="K28" s="33">
        <v>1</v>
      </c>
    </row>
    <row r="29" spans="1:11">
      <c r="A29" s="15">
        <v>24</v>
      </c>
      <c r="B29" s="38" t="s">
        <v>40</v>
      </c>
      <c r="C29" s="41">
        <v>41439</v>
      </c>
      <c r="D29" s="40">
        <v>1</v>
      </c>
      <c r="E29" s="40" t="s">
        <v>38</v>
      </c>
      <c r="F29" s="33" t="s">
        <v>219</v>
      </c>
      <c r="G29" s="33" t="s">
        <v>54</v>
      </c>
      <c r="H29" s="33"/>
      <c r="I29" s="44"/>
      <c r="J29" s="64"/>
      <c r="K29" s="33">
        <v>0</v>
      </c>
    </row>
    <row r="30" spans="1:11">
      <c r="A30" s="15">
        <v>25</v>
      </c>
      <c r="B30" s="38" t="s">
        <v>40</v>
      </c>
      <c r="C30" s="41">
        <v>41506</v>
      </c>
      <c r="D30" s="40">
        <v>290</v>
      </c>
      <c r="E30" s="40" t="s">
        <v>38</v>
      </c>
      <c r="F30" s="33" t="s">
        <v>219</v>
      </c>
      <c r="G30" s="33" t="s">
        <v>54</v>
      </c>
      <c r="H30" s="33"/>
      <c r="I30" s="44"/>
      <c r="J30" s="64"/>
      <c r="K30" s="33">
        <v>580</v>
      </c>
    </row>
    <row r="31" spans="1:11">
      <c r="A31" s="15">
        <v>26</v>
      </c>
      <c r="B31" s="38" t="s">
        <v>40</v>
      </c>
      <c r="C31" s="41">
        <v>41513</v>
      </c>
      <c r="D31" s="40">
        <v>8</v>
      </c>
      <c r="E31" s="40" t="s">
        <v>38</v>
      </c>
      <c r="F31" s="33" t="s">
        <v>219</v>
      </c>
      <c r="G31" s="33" t="s">
        <v>54</v>
      </c>
      <c r="H31" s="33"/>
      <c r="I31" s="44"/>
      <c r="J31" s="64"/>
      <c r="K31" s="33">
        <v>572</v>
      </c>
    </row>
    <row r="32" spans="1:11">
      <c r="A32" s="15">
        <v>27</v>
      </c>
      <c r="B32" s="28" t="s">
        <v>36</v>
      </c>
      <c r="C32" s="29">
        <v>41593</v>
      </c>
      <c r="D32" s="36">
        <v>60</v>
      </c>
      <c r="E32" s="36" t="s">
        <v>150</v>
      </c>
      <c r="F32" s="31" t="s">
        <v>38</v>
      </c>
      <c r="G32" s="31" t="s">
        <v>54</v>
      </c>
      <c r="H32" s="62"/>
      <c r="I32" s="62"/>
      <c r="J32" s="31"/>
      <c r="K32" s="31">
        <v>60</v>
      </c>
    </row>
    <row r="33" spans="1:11">
      <c r="A33" s="15">
        <v>28</v>
      </c>
      <c r="B33" s="28" t="s">
        <v>36</v>
      </c>
      <c r="C33" s="29">
        <v>41593</v>
      </c>
      <c r="D33" s="36">
        <v>210</v>
      </c>
      <c r="E33" s="36" t="s">
        <v>150</v>
      </c>
      <c r="F33" s="31" t="s">
        <v>38</v>
      </c>
      <c r="G33" s="31" t="s">
        <v>54</v>
      </c>
      <c r="H33" s="62"/>
      <c r="I33" s="62"/>
      <c r="J33" s="31"/>
      <c r="K33" s="31">
        <v>210</v>
      </c>
    </row>
    <row r="34" spans="1:11">
      <c r="A34" s="15">
        <v>29</v>
      </c>
      <c r="B34" s="28" t="s">
        <v>36</v>
      </c>
      <c r="C34" s="29">
        <v>41593</v>
      </c>
      <c r="D34" s="36">
        <v>15</v>
      </c>
      <c r="E34" s="36" t="s">
        <v>150</v>
      </c>
      <c r="F34" s="31" t="s">
        <v>38</v>
      </c>
      <c r="G34" s="31" t="s">
        <v>54</v>
      </c>
      <c r="H34" s="62"/>
      <c r="I34" s="62"/>
      <c r="J34" s="31"/>
      <c r="K34" s="31">
        <v>15</v>
      </c>
    </row>
    <row r="35" spans="1:11">
      <c r="A35" s="15">
        <v>30</v>
      </c>
      <c r="B35" s="38" t="s">
        <v>40</v>
      </c>
      <c r="C35" s="41">
        <v>41604</v>
      </c>
      <c r="D35" s="40">
        <v>60</v>
      </c>
      <c r="E35" s="40" t="s">
        <v>38</v>
      </c>
      <c r="F35" s="33" t="s">
        <v>219</v>
      </c>
      <c r="G35" s="33" t="s">
        <v>54</v>
      </c>
      <c r="H35" s="33"/>
      <c r="I35" s="33"/>
      <c r="J35" s="33"/>
      <c r="K35" s="33">
        <v>0</v>
      </c>
    </row>
    <row r="36" spans="1:11">
      <c r="A36" s="15">
        <v>31</v>
      </c>
      <c r="B36" s="38" t="s">
        <v>40</v>
      </c>
      <c r="C36" s="41">
        <v>41604</v>
      </c>
      <c r="D36" s="40">
        <v>80</v>
      </c>
      <c r="E36" s="40" t="s">
        <v>38</v>
      </c>
      <c r="F36" s="33" t="s">
        <v>219</v>
      </c>
      <c r="G36" s="33" t="s">
        <v>54</v>
      </c>
      <c r="H36" s="33"/>
      <c r="I36" s="33"/>
      <c r="J36" s="33"/>
      <c r="K36" s="33">
        <v>130</v>
      </c>
    </row>
    <row r="37" spans="1:11">
      <c r="A37" s="15">
        <v>32</v>
      </c>
      <c r="B37" s="38" t="s">
        <v>40</v>
      </c>
      <c r="C37" s="41">
        <v>41604</v>
      </c>
      <c r="D37" s="40">
        <v>15</v>
      </c>
      <c r="E37" s="40" t="s">
        <v>38</v>
      </c>
      <c r="F37" s="33" t="s">
        <v>219</v>
      </c>
      <c r="G37" s="33" t="s">
        <v>54</v>
      </c>
      <c r="H37" s="33"/>
      <c r="I37" s="33"/>
      <c r="J37" s="33"/>
      <c r="K37" s="33">
        <v>0</v>
      </c>
    </row>
    <row r="38" spans="1:11">
      <c r="A38" s="15">
        <v>33</v>
      </c>
      <c r="B38" s="38" t="s">
        <v>40</v>
      </c>
      <c r="C38" s="41">
        <v>41662</v>
      </c>
      <c r="D38" s="40">
        <v>222</v>
      </c>
      <c r="E38" s="40" t="s">
        <v>38</v>
      </c>
      <c r="F38" s="33" t="s">
        <v>219</v>
      </c>
      <c r="G38" s="33" t="s">
        <v>54</v>
      </c>
      <c r="H38" s="33"/>
      <c r="I38" s="33"/>
      <c r="J38" s="33"/>
      <c r="K38" s="33">
        <v>350</v>
      </c>
    </row>
    <row r="39" spans="1:11">
      <c r="A39" s="15">
        <v>34</v>
      </c>
      <c r="B39" s="28" t="s">
        <v>36</v>
      </c>
      <c r="C39" s="29">
        <v>41666</v>
      </c>
      <c r="D39" s="36">
        <v>13</v>
      </c>
      <c r="E39" s="36" t="s">
        <v>94</v>
      </c>
      <c r="F39" s="31" t="s">
        <v>38</v>
      </c>
      <c r="G39" s="31" t="s">
        <v>54</v>
      </c>
      <c r="H39" s="31"/>
      <c r="I39" s="31"/>
      <c r="J39" s="31"/>
      <c r="K39" s="31">
        <v>13</v>
      </c>
    </row>
    <row r="40" spans="1:11">
      <c r="A40" s="15">
        <v>35</v>
      </c>
      <c r="B40" s="28" t="s">
        <v>36</v>
      </c>
      <c r="C40" s="29">
        <v>41681</v>
      </c>
      <c r="D40" s="36">
        <v>2080</v>
      </c>
      <c r="E40" s="36" t="s">
        <v>147</v>
      </c>
      <c r="F40" s="31" t="s">
        <v>38</v>
      </c>
      <c r="G40" s="31" t="s">
        <v>54</v>
      </c>
      <c r="H40" s="31"/>
      <c r="I40" s="31"/>
      <c r="J40" s="31"/>
      <c r="K40" s="31">
        <v>2080</v>
      </c>
    </row>
    <row r="41" spans="1:11">
      <c r="A41" s="15">
        <v>36</v>
      </c>
      <c r="B41" s="28" t="s">
        <v>36</v>
      </c>
      <c r="C41" s="29">
        <v>41701</v>
      </c>
      <c r="D41" s="36">
        <v>2080</v>
      </c>
      <c r="E41" s="36" t="s">
        <v>75</v>
      </c>
      <c r="F41" s="31" t="s">
        <v>38</v>
      </c>
      <c r="G41" s="31" t="s">
        <v>54</v>
      </c>
      <c r="H41" s="31"/>
      <c r="I41" s="31"/>
      <c r="J41" s="31"/>
      <c r="K41" s="31">
        <v>2080</v>
      </c>
    </row>
    <row r="42" spans="1:11">
      <c r="A42" s="15">
        <v>37</v>
      </c>
      <c r="B42" s="28" t="s">
        <v>36</v>
      </c>
      <c r="C42" s="29">
        <v>41717</v>
      </c>
      <c r="D42" s="36">
        <v>16</v>
      </c>
      <c r="E42" s="36" t="s">
        <v>147</v>
      </c>
      <c r="F42" s="31" t="s">
        <v>38</v>
      </c>
      <c r="G42" s="31" t="s">
        <v>54</v>
      </c>
      <c r="H42" s="31"/>
      <c r="I42" s="31"/>
      <c r="J42" s="31"/>
      <c r="K42" s="31">
        <v>29</v>
      </c>
    </row>
    <row r="43" spans="1:11">
      <c r="A43" s="15">
        <v>38</v>
      </c>
      <c r="B43" s="28" t="s">
        <v>36</v>
      </c>
      <c r="C43" s="29">
        <v>41740</v>
      </c>
      <c r="D43" s="36">
        <v>29</v>
      </c>
      <c r="E43" s="36" t="s">
        <v>82</v>
      </c>
      <c r="F43" s="31" t="s">
        <v>38</v>
      </c>
      <c r="G43" s="31" t="s">
        <v>54</v>
      </c>
      <c r="H43" s="31"/>
      <c r="I43" s="31"/>
      <c r="J43" s="31"/>
      <c r="K43" s="31">
        <v>29</v>
      </c>
    </row>
    <row r="44" spans="1:11">
      <c r="A44" s="15">
        <v>39</v>
      </c>
      <c r="B44" s="28" t="s">
        <v>36</v>
      </c>
      <c r="C44" s="29">
        <v>41777</v>
      </c>
      <c r="D44" s="36">
        <v>83</v>
      </c>
      <c r="E44" s="36" t="s">
        <v>151</v>
      </c>
      <c r="F44" s="31" t="s">
        <v>38</v>
      </c>
      <c r="G44" s="31" t="s">
        <v>54</v>
      </c>
      <c r="H44" s="31"/>
      <c r="I44" s="31"/>
      <c r="J44" s="31"/>
      <c r="K44" s="31">
        <v>83</v>
      </c>
    </row>
    <row r="45" spans="1:11">
      <c r="A45" s="15">
        <v>40</v>
      </c>
      <c r="B45" s="38" t="s">
        <v>40</v>
      </c>
      <c r="C45" s="41">
        <v>41782</v>
      </c>
      <c r="D45" s="40">
        <v>83</v>
      </c>
      <c r="E45" s="40" t="s">
        <v>38</v>
      </c>
      <c r="F45" s="33" t="s">
        <v>219</v>
      </c>
      <c r="G45" s="33" t="s">
        <v>54</v>
      </c>
      <c r="H45" s="33"/>
      <c r="I45" s="33"/>
      <c r="J45" s="33"/>
      <c r="K45" s="33">
        <v>0</v>
      </c>
    </row>
    <row r="46" spans="1:11">
      <c r="A46" s="15">
        <v>41</v>
      </c>
      <c r="B46" s="28" t="s">
        <v>36</v>
      </c>
      <c r="C46" s="29">
        <v>41783</v>
      </c>
      <c r="D46" s="36">
        <v>20</v>
      </c>
      <c r="E46" s="36" t="s">
        <v>152</v>
      </c>
      <c r="F46" s="31" t="s">
        <v>38</v>
      </c>
      <c r="G46" s="31" t="s">
        <v>54</v>
      </c>
      <c r="H46" s="31"/>
      <c r="I46" s="31"/>
      <c r="J46" s="31"/>
      <c r="K46" s="31">
        <v>49</v>
      </c>
    </row>
    <row r="47" spans="1:11">
      <c r="A47" s="15">
        <v>42</v>
      </c>
      <c r="B47" s="28" t="s">
        <v>36</v>
      </c>
      <c r="C47" s="29">
        <v>41791</v>
      </c>
      <c r="D47" s="36">
        <v>16</v>
      </c>
      <c r="E47" s="36" t="s">
        <v>147</v>
      </c>
      <c r="F47" s="31" t="s">
        <v>38</v>
      </c>
      <c r="G47" s="31" t="s">
        <v>54</v>
      </c>
      <c r="H47" s="31"/>
      <c r="I47" s="31"/>
      <c r="J47" s="31"/>
      <c r="K47" s="31">
        <v>65</v>
      </c>
    </row>
    <row r="48" spans="1:11">
      <c r="A48" s="15">
        <v>43</v>
      </c>
      <c r="B48" s="28" t="s">
        <v>36</v>
      </c>
      <c r="C48" s="29">
        <v>41794</v>
      </c>
      <c r="D48" s="36">
        <v>7</v>
      </c>
      <c r="E48" s="36" t="s">
        <v>147</v>
      </c>
      <c r="F48" s="31" t="s">
        <v>38</v>
      </c>
      <c r="G48" s="31" t="s">
        <v>54</v>
      </c>
      <c r="H48" s="31"/>
      <c r="I48" s="31"/>
      <c r="J48" s="31"/>
      <c r="K48" s="31">
        <v>71</v>
      </c>
    </row>
    <row r="49" spans="1:11">
      <c r="A49" s="15">
        <v>44</v>
      </c>
      <c r="B49" s="38" t="s">
        <v>40</v>
      </c>
      <c r="C49" s="41">
        <v>41801</v>
      </c>
      <c r="D49" s="40">
        <v>5</v>
      </c>
      <c r="E49" s="40" t="s">
        <v>38</v>
      </c>
      <c r="F49" s="33" t="s">
        <v>219</v>
      </c>
      <c r="G49" s="33" t="s">
        <v>54</v>
      </c>
      <c r="H49" s="33"/>
      <c r="I49" s="33"/>
      <c r="J49" s="33"/>
      <c r="K49" s="33">
        <v>66</v>
      </c>
    </row>
    <row r="50" spans="1:11">
      <c r="A50" s="15">
        <v>45</v>
      </c>
      <c r="B50" s="28" t="s">
        <v>36</v>
      </c>
      <c r="C50" s="29">
        <v>41801</v>
      </c>
      <c r="D50" s="36">
        <v>4</v>
      </c>
      <c r="E50" s="36" t="s">
        <v>147</v>
      </c>
      <c r="F50" s="31" t="s">
        <v>38</v>
      </c>
      <c r="G50" s="31" t="s">
        <v>54</v>
      </c>
      <c r="H50" s="31"/>
      <c r="I50" s="31"/>
      <c r="J50" s="31"/>
      <c r="K50" s="31">
        <v>70</v>
      </c>
    </row>
    <row r="51" spans="1:11">
      <c r="A51" s="15">
        <v>46</v>
      </c>
      <c r="B51" s="38" t="s">
        <v>40</v>
      </c>
      <c r="C51" s="41">
        <v>41813</v>
      </c>
      <c r="D51" s="40">
        <v>2</v>
      </c>
      <c r="E51" s="40" t="s">
        <v>38</v>
      </c>
      <c r="F51" s="33" t="s">
        <v>219</v>
      </c>
      <c r="G51" s="33" t="s">
        <v>54</v>
      </c>
      <c r="H51" s="33"/>
      <c r="I51" s="33"/>
      <c r="J51" s="33"/>
      <c r="K51" s="33">
        <v>69</v>
      </c>
    </row>
    <row r="52" spans="1:11">
      <c r="A52" s="15">
        <v>47</v>
      </c>
      <c r="B52" s="28" t="s">
        <v>36</v>
      </c>
      <c r="C52" s="29">
        <v>41813</v>
      </c>
      <c r="D52" s="36">
        <v>14</v>
      </c>
      <c r="E52" s="36" t="s">
        <v>147</v>
      </c>
      <c r="F52" s="31" t="s">
        <v>38</v>
      </c>
      <c r="G52" s="31" t="s">
        <v>54</v>
      </c>
      <c r="H52" s="31"/>
      <c r="I52" s="31"/>
      <c r="J52" s="31"/>
      <c r="K52" s="31">
        <v>82</v>
      </c>
    </row>
    <row r="53" spans="1:11">
      <c r="A53" s="15">
        <v>48</v>
      </c>
      <c r="B53" s="38" t="s">
        <v>40</v>
      </c>
      <c r="C53" s="41">
        <v>41814</v>
      </c>
      <c r="D53" s="40">
        <v>1</v>
      </c>
      <c r="E53" s="40" t="s">
        <v>38</v>
      </c>
      <c r="F53" s="33" t="s">
        <v>219</v>
      </c>
      <c r="G53" s="33" t="s">
        <v>54</v>
      </c>
      <c r="H53" s="33"/>
      <c r="I53" s="33"/>
      <c r="J53" s="33"/>
      <c r="K53" s="33">
        <v>81</v>
      </c>
    </row>
    <row r="54" spans="1:11">
      <c r="A54" s="15">
        <v>49</v>
      </c>
      <c r="B54" s="28" t="s">
        <v>36</v>
      </c>
      <c r="C54" s="29">
        <v>41814</v>
      </c>
      <c r="D54" s="36">
        <v>11</v>
      </c>
      <c r="E54" s="36" t="s">
        <v>147</v>
      </c>
      <c r="F54" s="31" t="s">
        <v>38</v>
      </c>
      <c r="G54" s="31" t="s">
        <v>54</v>
      </c>
      <c r="H54" s="31"/>
      <c r="I54" s="31"/>
      <c r="J54" s="31"/>
      <c r="K54" s="31">
        <v>92</v>
      </c>
    </row>
    <row r="55" spans="1:11">
      <c r="A55" s="15">
        <v>50</v>
      </c>
      <c r="B55" s="38" t="s">
        <v>40</v>
      </c>
      <c r="C55" s="41">
        <v>41824</v>
      </c>
      <c r="D55" s="40">
        <v>1</v>
      </c>
      <c r="E55" s="40" t="s">
        <v>38</v>
      </c>
      <c r="F55" s="33" t="s">
        <v>219</v>
      </c>
      <c r="G55" s="33" t="s">
        <v>54</v>
      </c>
      <c r="H55" s="33"/>
      <c r="I55" s="33"/>
      <c r="J55" s="33"/>
      <c r="K55" s="33">
        <v>91</v>
      </c>
    </row>
    <row r="56" spans="1:11">
      <c r="A56" s="15">
        <v>51</v>
      </c>
      <c r="B56" s="28" t="s">
        <v>36</v>
      </c>
      <c r="C56" s="29">
        <v>41824</v>
      </c>
      <c r="D56" s="36">
        <v>17</v>
      </c>
      <c r="E56" s="36" t="s">
        <v>147</v>
      </c>
      <c r="F56" s="31" t="s">
        <v>38</v>
      </c>
      <c r="G56" s="31" t="s">
        <v>54</v>
      </c>
      <c r="H56" s="31"/>
      <c r="I56" s="31"/>
      <c r="J56" s="31"/>
      <c r="K56" s="31">
        <v>108</v>
      </c>
    </row>
    <row r="57" spans="1:11">
      <c r="A57" s="15">
        <v>52</v>
      </c>
      <c r="B57" s="38" t="s">
        <v>40</v>
      </c>
      <c r="C57" s="41">
        <v>41824</v>
      </c>
      <c r="D57" s="40">
        <v>1</v>
      </c>
      <c r="E57" s="40" t="s">
        <v>38</v>
      </c>
      <c r="F57" s="33" t="s">
        <v>219</v>
      </c>
      <c r="G57" s="33" t="s">
        <v>54</v>
      </c>
      <c r="H57" s="33"/>
      <c r="I57" s="33"/>
      <c r="J57" s="33"/>
      <c r="K57" s="33">
        <v>107</v>
      </c>
    </row>
    <row r="58" spans="1:11">
      <c r="A58" s="15">
        <v>53</v>
      </c>
      <c r="B58" s="38" t="s">
        <v>40</v>
      </c>
      <c r="C58" s="41">
        <v>41827</v>
      </c>
      <c r="D58" s="40">
        <v>1</v>
      </c>
      <c r="E58" s="40" t="s">
        <v>38</v>
      </c>
      <c r="F58" s="33" t="s">
        <v>219</v>
      </c>
      <c r="G58" s="33" t="s">
        <v>54</v>
      </c>
      <c r="H58" s="33"/>
      <c r="I58" s="33"/>
      <c r="J58" s="33"/>
      <c r="K58" s="33">
        <v>106</v>
      </c>
    </row>
    <row r="59" spans="1:11">
      <c r="A59" s="15">
        <v>54</v>
      </c>
      <c r="B59" s="28" t="s">
        <v>36</v>
      </c>
      <c r="C59" s="29">
        <v>41827</v>
      </c>
      <c r="D59" s="36">
        <v>2</v>
      </c>
      <c r="E59" s="36" t="s">
        <v>147</v>
      </c>
      <c r="F59" s="31" t="s">
        <v>38</v>
      </c>
      <c r="G59" s="31" t="s">
        <v>54</v>
      </c>
      <c r="H59" s="31"/>
      <c r="I59" s="31"/>
      <c r="J59" s="31"/>
      <c r="K59" s="31">
        <v>108</v>
      </c>
    </row>
    <row r="60" spans="1:11">
      <c r="A60" s="15">
        <v>55</v>
      </c>
      <c r="B60" s="38" t="s">
        <v>40</v>
      </c>
      <c r="C60" s="41">
        <v>41808</v>
      </c>
      <c r="D60" s="40">
        <v>4272</v>
      </c>
      <c r="E60" s="40" t="s">
        <v>38</v>
      </c>
      <c r="F60" s="33" t="s">
        <v>219</v>
      </c>
      <c r="G60" s="33" t="s">
        <v>54</v>
      </c>
      <c r="H60" s="33"/>
      <c r="I60" s="33"/>
      <c r="J60" s="33"/>
      <c r="K60" s="33">
        <v>0</v>
      </c>
    </row>
    <row r="61" spans="1:11">
      <c r="A61" s="15">
        <v>56</v>
      </c>
      <c r="B61" s="38" t="s">
        <v>40</v>
      </c>
      <c r="C61" s="41">
        <v>41831</v>
      </c>
      <c r="D61" s="40">
        <v>2</v>
      </c>
      <c r="E61" s="40" t="s">
        <v>38</v>
      </c>
      <c r="F61" s="33" t="s">
        <v>219</v>
      </c>
      <c r="G61" s="33" t="s">
        <v>54</v>
      </c>
      <c r="H61" s="33"/>
      <c r="I61" s="33"/>
      <c r="J61" s="33"/>
      <c r="K61" s="33">
        <v>106</v>
      </c>
    </row>
    <row r="62" spans="1:11">
      <c r="A62" s="15">
        <v>57</v>
      </c>
      <c r="B62" s="28" t="s">
        <v>36</v>
      </c>
      <c r="C62" s="29">
        <v>41925</v>
      </c>
      <c r="D62" s="36">
        <v>300</v>
      </c>
      <c r="E62" s="36" t="s">
        <v>153</v>
      </c>
      <c r="F62" s="31" t="s">
        <v>38</v>
      </c>
      <c r="G62" s="31" t="s">
        <v>54</v>
      </c>
      <c r="H62" s="31"/>
      <c r="I62" s="31"/>
      <c r="J62" s="31"/>
      <c r="K62" s="31">
        <v>406</v>
      </c>
    </row>
    <row r="63" spans="1:11">
      <c r="A63" s="15">
        <v>58</v>
      </c>
      <c r="B63" s="38" t="s">
        <v>40</v>
      </c>
      <c r="C63" s="41">
        <v>41956</v>
      </c>
      <c r="D63" s="40">
        <v>300</v>
      </c>
      <c r="E63" s="40" t="s">
        <v>38</v>
      </c>
      <c r="F63" s="33" t="s">
        <v>219</v>
      </c>
      <c r="G63" s="33" t="s">
        <v>54</v>
      </c>
      <c r="H63" s="33"/>
      <c r="I63" s="33"/>
      <c r="J63" s="33"/>
      <c r="K63" s="33">
        <v>106</v>
      </c>
    </row>
    <row r="64" spans="1:11">
      <c r="A64" s="15">
        <v>59</v>
      </c>
      <c r="B64" s="38" t="s">
        <v>40</v>
      </c>
      <c r="C64" s="41">
        <v>41960</v>
      </c>
      <c r="D64" s="40">
        <v>32</v>
      </c>
      <c r="E64" s="40" t="s">
        <v>38</v>
      </c>
      <c r="F64" s="33" t="s">
        <v>219</v>
      </c>
      <c r="G64" s="33" t="s">
        <v>95</v>
      </c>
      <c r="H64" s="33"/>
      <c r="I64" s="33"/>
      <c r="J64" s="33"/>
      <c r="K64" s="33">
        <v>74</v>
      </c>
    </row>
    <row r="65" spans="1:11">
      <c r="A65" s="15">
        <v>60</v>
      </c>
      <c r="B65" s="28" t="s">
        <v>36</v>
      </c>
      <c r="C65" s="29">
        <v>41967</v>
      </c>
      <c r="D65" s="36">
        <v>125</v>
      </c>
      <c r="E65" s="36" t="s">
        <v>147</v>
      </c>
      <c r="F65" s="31" t="s">
        <v>38</v>
      </c>
      <c r="G65" s="31" t="s">
        <v>95</v>
      </c>
      <c r="H65" s="31"/>
      <c r="I65" s="31"/>
      <c r="J65" s="31"/>
      <c r="K65" s="31">
        <v>199</v>
      </c>
    </row>
    <row r="66" spans="1:11">
      <c r="A66" s="15">
        <v>61</v>
      </c>
      <c r="B66" s="38" t="s">
        <v>40</v>
      </c>
      <c r="C66" s="41">
        <v>41992</v>
      </c>
      <c r="D66" s="40">
        <v>74</v>
      </c>
      <c r="E66" s="40" t="s">
        <v>38</v>
      </c>
      <c r="F66" s="33" t="s">
        <v>219</v>
      </c>
      <c r="G66" s="33" t="s">
        <v>95</v>
      </c>
      <c r="H66" s="33"/>
      <c r="I66" s="33"/>
      <c r="J66" s="33"/>
      <c r="K66" s="33">
        <v>125</v>
      </c>
    </row>
    <row r="67" spans="1:11">
      <c r="A67" s="15">
        <v>62</v>
      </c>
      <c r="B67" s="38" t="s">
        <v>40</v>
      </c>
      <c r="C67" s="41">
        <v>42080</v>
      </c>
      <c r="D67" s="40">
        <v>9</v>
      </c>
      <c r="E67" s="40" t="s">
        <v>38</v>
      </c>
      <c r="F67" s="33" t="s">
        <v>80</v>
      </c>
      <c r="G67" s="33" t="s">
        <v>95</v>
      </c>
      <c r="H67" s="33"/>
      <c r="I67" s="33"/>
      <c r="J67" s="33"/>
      <c r="K67" s="33">
        <v>120</v>
      </c>
    </row>
    <row r="68" spans="1:11">
      <c r="A68" s="15">
        <v>63</v>
      </c>
      <c r="B68" s="28" t="s">
        <v>36</v>
      </c>
      <c r="C68" s="29">
        <v>42086</v>
      </c>
      <c r="D68" s="36">
        <v>300</v>
      </c>
      <c r="E68" s="36" t="s">
        <v>72</v>
      </c>
      <c r="F68" s="31" t="s">
        <v>38</v>
      </c>
      <c r="G68" s="31" t="s">
        <v>95</v>
      </c>
      <c r="H68" s="31"/>
      <c r="I68" s="31"/>
      <c r="J68" s="31"/>
      <c r="K68" s="31">
        <v>420</v>
      </c>
    </row>
    <row r="69" spans="1:11">
      <c r="A69" s="15">
        <v>64</v>
      </c>
      <c r="B69" s="28" t="s">
        <v>36</v>
      </c>
      <c r="C69" s="29">
        <v>42099</v>
      </c>
      <c r="D69" s="36">
        <v>80</v>
      </c>
      <c r="E69" s="36" t="s">
        <v>153</v>
      </c>
      <c r="F69" s="31" t="s">
        <v>38</v>
      </c>
      <c r="G69" s="31" t="s">
        <v>54</v>
      </c>
      <c r="H69" s="31"/>
      <c r="I69" s="31"/>
      <c r="J69" s="31"/>
      <c r="K69" s="31">
        <v>500</v>
      </c>
    </row>
    <row r="70" spans="1:11">
      <c r="A70" s="15">
        <v>65</v>
      </c>
      <c r="B70" s="38" t="s">
        <v>40</v>
      </c>
      <c r="C70" s="41">
        <v>42129</v>
      </c>
      <c r="D70" s="40">
        <v>80</v>
      </c>
      <c r="E70" s="40" t="s">
        <v>38</v>
      </c>
      <c r="F70" s="33" t="s">
        <v>219</v>
      </c>
      <c r="G70" s="33" t="s">
        <v>54</v>
      </c>
      <c r="H70" s="33"/>
      <c r="I70" s="33"/>
      <c r="J70" s="33"/>
      <c r="K70" s="33">
        <v>420</v>
      </c>
    </row>
    <row r="71" spans="1:11">
      <c r="A71" s="15">
        <v>66</v>
      </c>
      <c r="B71" s="38" t="s">
        <v>40</v>
      </c>
      <c r="C71" s="41">
        <v>42200</v>
      </c>
      <c r="D71" s="40">
        <v>414</v>
      </c>
      <c r="E71" s="40" t="s">
        <v>38</v>
      </c>
      <c r="F71" s="33" t="s">
        <v>219</v>
      </c>
      <c r="G71" s="33" t="s">
        <v>95</v>
      </c>
      <c r="H71" s="33"/>
      <c r="I71" s="33"/>
      <c r="J71" s="33"/>
      <c r="K71" s="33">
        <v>6</v>
      </c>
    </row>
    <row r="72" spans="1:11">
      <c r="A72" s="15">
        <v>67</v>
      </c>
      <c r="B72" s="38" t="s">
        <v>40</v>
      </c>
      <c r="C72" s="41">
        <v>42219</v>
      </c>
      <c r="D72" s="40">
        <v>6</v>
      </c>
      <c r="E72" s="40" t="s">
        <v>38</v>
      </c>
      <c r="F72" s="33" t="s">
        <v>219</v>
      </c>
      <c r="G72" s="33" t="s">
        <v>95</v>
      </c>
      <c r="H72" s="33"/>
      <c r="I72" s="33"/>
      <c r="J72" s="33"/>
      <c r="K72" s="33">
        <v>0</v>
      </c>
    </row>
    <row r="73" spans="1:11">
      <c r="A73" s="15">
        <v>68</v>
      </c>
      <c r="B73" s="28" t="s">
        <v>36</v>
      </c>
      <c r="C73" s="29">
        <v>42398</v>
      </c>
      <c r="D73" s="36">
        <v>4</v>
      </c>
      <c r="E73" s="36" t="s">
        <v>55</v>
      </c>
      <c r="F73" s="31" t="s">
        <v>38</v>
      </c>
      <c r="G73" s="31" t="s">
        <v>56</v>
      </c>
      <c r="H73" s="31"/>
      <c r="I73" s="31"/>
      <c r="J73" s="31"/>
      <c r="K73" s="31">
        <v>4</v>
      </c>
    </row>
    <row r="74" spans="1:11">
      <c r="A74" s="15">
        <v>69</v>
      </c>
      <c r="B74" s="28" t="s">
        <v>36</v>
      </c>
      <c r="C74" s="29">
        <v>42405</v>
      </c>
      <c r="D74" s="36">
        <v>300</v>
      </c>
      <c r="E74" s="36" t="s">
        <v>147</v>
      </c>
      <c r="F74" s="31" t="s">
        <v>38</v>
      </c>
      <c r="G74" s="31" t="s">
        <v>56</v>
      </c>
      <c r="H74" s="31"/>
      <c r="I74" s="31"/>
      <c r="J74" s="31"/>
      <c r="K74" s="31">
        <v>304</v>
      </c>
    </row>
    <row r="75" spans="1:11">
      <c r="A75" s="15">
        <v>70</v>
      </c>
      <c r="B75" s="28" t="s">
        <v>36</v>
      </c>
      <c r="C75" s="29">
        <v>42405</v>
      </c>
      <c r="D75" s="36">
        <v>200</v>
      </c>
      <c r="E75" s="36" t="s">
        <v>147</v>
      </c>
      <c r="F75" s="31" t="s">
        <v>38</v>
      </c>
      <c r="G75" s="31" t="s">
        <v>56</v>
      </c>
      <c r="H75" s="31"/>
      <c r="I75" s="31"/>
      <c r="J75" s="31"/>
      <c r="K75" s="31">
        <v>504</v>
      </c>
    </row>
    <row r="76" spans="1:11">
      <c r="A76" s="15">
        <v>71</v>
      </c>
      <c r="B76" s="38" t="s">
        <v>40</v>
      </c>
      <c r="C76" s="41">
        <v>42426</v>
      </c>
      <c r="D76" s="40">
        <v>4</v>
      </c>
      <c r="E76" s="40" t="s">
        <v>38</v>
      </c>
      <c r="F76" s="33" t="s">
        <v>219</v>
      </c>
      <c r="G76" s="33" t="s">
        <v>56</v>
      </c>
      <c r="H76" s="33"/>
      <c r="I76" s="33"/>
      <c r="J76" s="33"/>
      <c r="K76" s="33">
        <v>500</v>
      </c>
    </row>
    <row r="77" spans="1:11">
      <c r="A77" s="15">
        <v>72</v>
      </c>
      <c r="B77" s="28" t="s">
        <v>36</v>
      </c>
      <c r="C77" s="29">
        <v>42423</v>
      </c>
      <c r="D77" s="36">
        <v>60</v>
      </c>
      <c r="E77" s="36" t="s">
        <v>147</v>
      </c>
      <c r="F77" s="31" t="s">
        <v>38</v>
      </c>
      <c r="G77" s="31" t="s">
        <v>56</v>
      </c>
      <c r="H77" s="31"/>
      <c r="I77" s="31"/>
      <c r="J77" s="31"/>
      <c r="K77" s="31">
        <v>560</v>
      </c>
    </row>
    <row r="78" spans="1:11">
      <c r="A78" s="15">
        <v>73</v>
      </c>
      <c r="B78" s="38" t="s">
        <v>40</v>
      </c>
      <c r="C78" s="41">
        <v>42423</v>
      </c>
      <c r="D78" s="40">
        <v>100</v>
      </c>
      <c r="E78" s="40" t="s">
        <v>38</v>
      </c>
      <c r="F78" s="33" t="s">
        <v>219</v>
      </c>
      <c r="G78" s="33" t="s">
        <v>56</v>
      </c>
      <c r="H78" s="33"/>
      <c r="I78" s="33"/>
      <c r="J78" s="33"/>
      <c r="K78" s="33">
        <v>460</v>
      </c>
    </row>
    <row r="79" spans="1:11">
      <c r="A79" s="15">
        <v>74</v>
      </c>
      <c r="B79" s="28" t="s">
        <v>36</v>
      </c>
      <c r="C79" s="29">
        <v>42423</v>
      </c>
      <c r="D79" s="36">
        <v>90</v>
      </c>
      <c r="E79" s="36" t="s">
        <v>147</v>
      </c>
      <c r="F79" s="31" t="s">
        <v>38</v>
      </c>
      <c r="G79" s="31" t="s">
        <v>56</v>
      </c>
      <c r="H79" s="31"/>
      <c r="I79" s="31"/>
      <c r="J79" s="31"/>
      <c r="K79" s="31">
        <v>550</v>
      </c>
    </row>
    <row r="80" spans="1:11">
      <c r="A80" s="15">
        <v>75</v>
      </c>
      <c r="B80" s="38" t="s">
        <v>40</v>
      </c>
      <c r="C80" s="41">
        <v>42544</v>
      </c>
      <c r="D80" s="40">
        <v>38</v>
      </c>
      <c r="E80" s="40" t="s">
        <v>38</v>
      </c>
      <c r="F80" s="33" t="s">
        <v>219</v>
      </c>
      <c r="G80" s="33" t="s">
        <v>56</v>
      </c>
      <c r="H80" s="33"/>
      <c r="I80" s="33"/>
      <c r="J80" s="33"/>
      <c r="K80" s="33">
        <v>512</v>
      </c>
    </row>
    <row r="81" spans="1:11">
      <c r="A81" s="15">
        <v>76</v>
      </c>
      <c r="B81" s="38" t="s">
        <v>40</v>
      </c>
      <c r="C81" s="41">
        <v>42550</v>
      </c>
      <c r="D81" s="40">
        <v>12</v>
      </c>
      <c r="E81" s="40" t="s">
        <v>38</v>
      </c>
      <c r="F81" s="33" t="s">
        <v>219</v>
      </c>
      <c r="G81" s="33" t="s">
        <v>56</v>
      </c>
      <c r="H81" s="33"/>
      <c r="I81" s="33"/>
      <c r="J81" s="33"/>
      <c r="K81" s="33">
        <v>500</v>
      </c>
    </row>
    <row r="82" spans="1:11">
      <c r="A82" s="15">
        <v>77</v>
      </c>
      <c r="B82" s="38" t="s">
        <v>40</v>
      </c>
      <c r="C82" s="41">
        <v>42551</v>
      </c>
      <c r="D82" s="40">
        <v>81</v>
      </c>
      <c r="E82" s="40" t="s">
        <v>38</v>
      </c>
      <c r="F82" s="33" t="s">
        <v>219</v>
      </c>
      <c r="G82" s="33" t="s">
        <v>56</v>
      </c>
      <c r="H82" s="33"/>
      <c r="I82" s="33"/>
      <c r="J82" s="33"/>
      <c r="K82" s="33">
        <v>419</v>
      </c>
    </row>
    <row r="83" spans="1:11">
      <c r="A83" s="15">
        <v>78</v>
      </c>
      <c r="B83" s="38" t="s">
        <v>40</v>
      </c>
      <c r="C83" s="41">
        <v>42553</v>
      </c>
      <c r="D83" s="40">
        <v>25</v>
      </c>
      <c r="E83" s="40" t="s">
        <v>38</v>
      </c>
      <c r="F83" s="33" t="s">
        <v>219</v>
      </c>
      <c r="G83" s="33" t="s">
        <v>56</v>
      </c>
      <c r="H83" s="33"/>
      <c r="I83" s="33"/>
      <c r="J83" s="33"/>
      <c r="K83" s="33">
        <v>394</v>
      </c>
    </row>
    <row r="84" spans="1:11">
      <c r="A84" s="15">
        <v>79</v>
      </c>
      <c r="B84" s="38" t="s">
        <v>40</v>
      </c>
      <c r="C84" s="41">
        <v>42555</v>
      </c>
      <c r="D84" s="40">
        <v>1</v>
      </c>
      <c r="E84" s="40" t="s">
        <v>38</v>
      </c>
      <c r="F84" s="33" t="s">
        <v>219</v>
      </c>
      <c r="G84" s="33" t="s">
        <v>56</v>
      </c>
      <c r="H84" s="33"/>
      <c r="I84" s="33"/>
      <c r="J84" s="33"/>
      <c r="K84" s="33">
        <v>393</v>
      </c>
    </row>
    <row r="85" spans="1:11">
      <c r="A85" s="15">
        <v>80</v>
      </c>
      <c r="B85" s="38" t="s">
        <v>40</v>
      </c>
      <c r="C85" s="41">
        <v>42604</v>
      </c>
      <c r="D85" s="40">
        <v>5</v>
      </c>
      <c r="E85" s="40" t="s">
        <v>38</v>
      </c>
      <c r="F85" s="33" t="s">
        <v>219</v>
      </c>
      <c r="G85" s="33" t="s">
        <v>56</v>
      </c>
      <c r="H85" s="33"/>
      <c r="I85" s="33"/>
      <c r="J85" s="33"/>
      <c r="K85" s="33">
        <v>388</v>
      </c>
    </row>
    <row r="86" spans="1:11">
      <c r="A86" s="15">
        <v>81</v>
      </c>
      <c r="B86" s="38" t="s">
        <v>40</v>
      </c>
      <c r="C86" s="41">
        <v>42612</v>
      </c>
      <c r="D86" s="40">
        <v>11</v>
      </c>
      <c r="E86" s="40" t="s">
        <v>38</v>
      </c>
      <c r="F86" s="33" t="s">
        <v>219</v>
      </c>
      <c r="G86" s="33" t="s">
        <v>56</v>
      </c>
      <c r="H86" s="33"/>
      <c r="I86" s="33"/>
      <c r="J86" s="33"/>
      <c r="K86" s="33">
        <v>377</v>
      </c>
    </row>
    <row r="87" spans="1:11">
      <c r="A87" s="15">
        <v>82</v>
      </c>
      <c r="B87" s="38" t="s">
        <v>40</v>
      </c>
      <c r="C87" s="41">
        <v>42614</v>
      </c>
      <c r="D87" s="40">
        <v>3</v>
      </c>
      <c r="E87" s="40" t="s">
        <v>38</v>
      </c>
      <c r="F87" s="33" t="s">
        <v>219</v>
      </c>
      <c r="G87" s="33" t="s">
        <v>56</v>
      </c>
      <c r="H87" s="33"/>
      <c r="I87" s="33"/>
      <c r="J87" s="33"/>
      <c r="K87" s="33">
        <v>374</v>
      </c>
    </row>
    <row r="88" spans="1:11">
      <c r="A88" s="15">
        <v>83</v>
      </c>
      <c r="B88" s="38" t="s">
        <v>40</v>
      </c>
      <c r="C88" s="41">
        <v>42615</v>
      </c>
      <c r="D88" s="40">
        <v>2</v>
      </c>
      <c r="E88" s="40" t="s">
        <v>38</v>
      </c>
      <c r="F88" s="33" t="s">
        <v>219</v>
      </c>
      <c r="G88" s="33" t="s">
        <v>56</v>
      </c>
      <c r="H88" s="33"/>
      <c r="I88" s="33"/>
      <c r="J88" s="33"/>
      <c r="K88" s="33">
        <v>372</v>
      </c>
    </row>
    <row r="89" spans="1:11">
      <c r="A89" s="15">
        <v>84</v>
      </c>
      <c r="B89" s="28" t="s">
        <v>36</v>
      </c>
      <c r="C89" s="29">
        <v>42755</v>
      </c>
      <c r="D89" s="36">
        <v>400</v>
      </c>
      <c r="E89" s="36" t="s">
        <v>147</v>
      </c>
      <c r="F89" s="31" t="s">
        <v>38</v>
      </c>
      <c r="G89" s="31" t="s">
        <v>56</v>
      </c>
      <c r="H89" s="31"/>
      <c r="I89" s="31"/>
      <c r="J89" s="31"/>
      <c r="K89" s="31">
        <v>772</v>
      </c>
    </row>
    <row r="90" spans="1:11">
      <c r="A90" s="15">
        <v>85</v>
      </c>
      <c r="B90" s="28" t="s">
        <v>36</v>
      </c>
      <c r="C90" s="29">
        <v>42767</v>
      </c>
      <c r="D90" s="36">
        <v>116</v>
      </c>
      <c r="E90" s="36" t="s">
        <v>147</v>
      </c>
      <c r="F90" s="31" t="s">
        <v>38</v>
      </c>
      <c r="G90" s="31" t="s">
        <v>56</v>
      </c>
      <c r="H90" s="31"/>
      <c r="I90" s="31"/>
      <c r="J90" s="31"/>
      <c r="K90" s="31">
        <v>888</v>
      </c>
    </row>
    <row r="91" spans="1:11">
      <c r="A91" s="15">
        <v>86</v>
      </c>
      <c r="B91" s="28" t="s">
        <v>36</v>
      </c>
      <c r="C91" s="29">
        <v>42786</v>
      </c>
      <c r="D91" s="36" t="s">
        <v>154</v>
      </c>
      <c r="E91" s="36" t="s">
        <v>147</v>
      </c>
      <c r="F91" s="31" t="s">
        <v>38</v>
      </c>
      <c r="G91" s="31" t="s">
        <v>56</v>
      </c>
      <c r="H91" s="31"/>
      <c r="I91" s="31"/>
      <c r="J91" s="31"/>
      <c r="K91" s="31"/>
    </row>
    <row r="92" spans="1:11">
      <c r="A92" s="15">
        <v>87</v>
      </c>
      <c r="B92" s="38" t="s">
        <v>40</v>
      </c>
      <c r="C92" s="41">
        <v>42807</v>
      </c>
      <c r="D92" s="40">
        <v>1</v>
      </c>
      <c r="E92" s="65" t="s">
        <v>38</v>
      </c>
      <c r="F92" s="33" t="s">
        <v>219</v>
      </c>
      <c r="G92" s="33" t="s">
        <v>56</v>
      </c>
      <c r="H92" s="33"/>
      <c r="I92" s="33"/>
      <c r="J92" s="33"/>
      <c r="K92" s="33">
        <v>887</v>
      </c>
    </row>
    <row r="93" spans="1:11">
      <c r="A93" s="15">
        <v>88</v>
      </c>
      <c r="B93" s="38" t="s">
        <v>40</v>
      </c>
      <c r="C93" s="41">
        <v>42809</v>
      </c>
      <c r="D93" s="40">
        <v>1</v>
      </c>
      <c r="E93" s="65" t="s">
        <v>38</v>
      </c>
      <c r="F93" s="33" t="s">
        <v>219</v>
      </c>
      <c r="G93" s="33" t="s">
        <v>56</v>
      </c>
      <c r="H93" s="33"/>
      <c r="I93" s="33"/>
      <c r="J93" s="33"/>
      <c r="K93" s="33">
        <v>886</v>
      </c>
    </row>
    <row r="94" spans="1:11">
      <c r="A94" s="15">
        <v>89</v>
      </c>
      <c r="B94" s="38" t="s">
        <v>40</v>
      </c>
      <c r="C94" s="41">
        <v>42814</v>
      </c>
      <c r="D94" s="40">
        <v>1</v>
      </c>
      <c r="E94" s="65" t="s">
        <v>38</v>
      </c>
      <c r="F94" s="33" t="s">
        <v>219</v>
      </c>
      <c r="G94" s="33" t="s">
        <v>56</v>
      </c>
      <c r="H94" s="33"/>
      <c r="I94" s="33"/>
      <c r="J94" s="33"/>
      <c r="K94" s="33">
        <v>885</v>
      </c>
    </row>
    <row r="95" spans="1:11">
      <c r="A95" s="15">
        <v>90</v>
      </c>
      <c r="B95" s="38" t="s">
        <v>40</v>
      </c>
      <c r="C95" s="41">
        <v>42844</v>
      </c>
      <c r="D95" s="40">
        <v>1</v>
      </c>
      <c r="E95" s="65" t="s">
        <v>38</v>
      </c>
      <c r="F95" s="33" t="s">
        <v>219</v>
      </c>
      <c r="G95" s="33" t="s">
        <v>56</v>
      </c>
      <c r="H95" s="33"/>
      <c r="I95" s="33"/>
      <c r="J95" s="33"/>
      <c r="K95" s="33">
        <v>884</v>
      </c>
    </row>
    <row r="96" spans="1:11">
      <c r="A96" s="15">
        <v>91</v>
      </c>
      <c r="B96" s="38" t="s">
        <v>40</v>
      </c>
      <c r="C96" s="41">
        <v>42846</v>
      </c>
      <c r="D96" s="40">
        <v>2</v>
      </c>
      <c r="E96" s="65" t="s">
        <v>38</v>
      </c>
      <c r="F96" s="33" t="s">
        <v>219</v>
      </c>
      <c r="G96" s="33" t="s">
        <v>56</v>
      </c>
      <c r="H96" s="33"/>
      <c r="I96" s="33"/>
      <c r="J96" s="33"/>
      <c r="K96" s="33">
        <v>882</v>
      </c>
    </row>
    <row r="97" spans="1:11">
      <c r="A97" s="15">
        <v>92</v>
      </c>
      <c r="B97" s="38" t="s">
        <v>40</v>
      </c>
      <c r="C97" s="41">
        <v>42852</v>
      </c>
      <c r="D97" s="40">
        <v>1</v>
      </c>
      <c r="E97" s="65" t="s">
        <v>38</v>
      </c>
      <c r="F97" s="33" t="s">
        <v>219</v>
      </c>
      <c r="G97" s="33" t="s">
        <v>56</v>
      </c>
      <c r="H97" s="33"/>
      <c r="I97" s="33"/>
      <c r="J97" s="33"/>
      <c r="K97" s="33">
        <v>881</v>
      </c>
    </row>
    <row r="98" spans="1:11">
      <c r="A98" s="15">
        <v>93</v>
      </c>
      <c r="B98" s="38" t="s">
        <v>40</v>
      </c>
      <c r="C98" s="41">
        <v>42853</v>
      </c>
      <c r="D98" s="40">
        <v>1</v>
      </c>
      <c r="E98" s="65" t="s">
        <v>38</v>
      </c>
      <c r="F98" s="33" t="s">
        <v>219</v>
      </c>
      <c r="G98" s="33" t="s">
        <v>56</v>
      </c>
      <c r="H98" s="33"/>
      <c r="I98" s="33"/>
      <c r="J98" s="33"/>
      <c r="K98" s="33">
        <v>880</v>
      </c>
    </row>
    <row r="99" spans="1:11">
      <c r="A99" s="15">
        <v>94</v>
      </c>
      <c r="B99" s="38" t="s">
        <v>40</v>
      </c>
      <c r="C99" s="41">
        <v>42857</v>
      </c>
      <c r="D99" s="40">
        <v>2</v>
      </c>
      <c r="E99" s="65" t="s">
        <v>38</v>
      </c>
      <c r="F99" s="33" t="s">
        <v>219</v>
      </c>
      <c r="G99" s="33" t="s">
        <v>56</v>
      </c>
      <c r="H99" s="33"/>
      <c r="I99" s="33"/>
      <c r="J99" s="33"/>
      <c r="K99" s="33">
        <v>878</v>
      </c>
    </row>
    <row r="100" spans="1:11">
      <c r="A100" s="15">
        <v>95</v>
      </c>
      <c r="B100" s="38" t="s">
        <v>40</v>
      </c>
      <c r="C100" s="41">
        <v>42858</v>
      </c>
      <c r="D100" s="40">
        <v>2</v>
      </c>
      <c r="E100" s="65" t="s">
        <v>38</v>
      </c>
      <c r="F100" s="33" t="s">
        <v>219</v>
      </c>
      <c r="G100" s="33" t="s">
        <v>56</v>
      </c>
      <c r="H100" s="33"/>
      <c r="I100" s="33"/>
      <c r="J100" s="33"/>
      <c r="K100" s="33">
        <v>876</v>
      </c>
    </row>
    <row r="101" spans="1:11">
      <c r="A101" s="15">
        <v>96</v>
      </c>
      <c r="B101" s="38" t="s">
        <v>40</v>
      </c>
      <c r="C101" s="41">
        <v>42863</v>
      </c>
      <c r="D101" s="40">
        <v>1</v>
      </c>
      <c r="E101" s="65" t="s">
        <v>38</v>
      </c>
      <c r="F101" s="33" t="s">
        <v>219</v>
      </c>
      <c r="G101" s="33" t="s">
        <v>56</v>
      </c>
      <c r="H101" s="33"/>
      <c r="I101" s="33"/>
      <c r="J101" s="33"/>
      <c r="K101" s="33">
        <v>875</v>
      </c>
    </row>
    <row r="102" spans="1:11">
      <c r="A102" s="15">
        <v>97</v>
      </c>
      <c r="B102" s="38" t="s">
        <v>40</v>
      </c>
      <c r="C102" s="41">
        <v>42865</v>
      </c>
      <c r="D102" s="40">
        <v>1</v>
      </c>
      <c r="E102" s="65" t="s">
        <v>38</v>
      </c>
      <c r="F102" s="33" t="s">
        <v>219</v>
      </c>
      <c r="G102" s="33" t="s">
        <v>56</v>
      </c>
      <c r="H102" s="33"/>
      <c r="I102" s="33"/>
      <c r="J102" s="33"/>
      <c r="K102" s="33">
        <v>874</v>
      </c>
    </row>
    <row r="103" spans="1:11">
      <c r="A103" s="15">
        <v>98</v>
      </c>
      <c r="B103" s="38" t="s">
        <v>40</v>
      </c>
      <c r="C103" s="41">
        <v>42865</v>
      </c>
      <c r="D103" s="40">
        <v>10</v>
      </c>
      <c r="E103" s="65" t="s">
        <v>38</v>
      </c>
      <c r="F103" s="33" t="s">
        <v>219</v>
      </c>
      <c r="G103" s="33" t="s">
        <v>56</v>
      </c>
      <c r="H103" s="33"/>
      <c r="I103" s="33"/>
      <c r="J103" s="33"/>
      <c r="K103" s="33">
        <v>864</v>
      </c>
    </row>
    <row r="104" spans="1:11">
      <c r="A104" s="15">
        <v>99</v>
      </c>
      <c r="B104" s="38" t="s">
        <v>40</v>
      </c>
      <c r="C104" s="41">
        <v>42870</v>
      </c>
      <c r="D104" s="40">
        <v>4</v>
      </c>
      <c r="E104" s="65" t="s">
        <v>38</v>
      </c>
      <c r="F104" s="33" t="s">
        <v>219</v>
      </c>
      <c r="G104" s="33" t="s">
        <v>56</v>
      </c>
      <c r="H104" s="33"/>
      <c r="I104" s="33"/>
      <c r="J104" s="33"/>
      <c r="K104" s="33">
        <v>860</v>
      </c>
    </row>
    <row r="105" spans="1:11">
      <c r="A105" s="15">
        <v>100</v>
      </c>
      <c r="B105" s="38" t="s">
        <v>40</v>
      </c>
      <c r="C105" s="41">
        <v>42872</v>
      </c>
      <c r="D105" s="40">
        <v>1</v>
      </c>
      <c r="E105" s="65" t="s">
        <v>38</v>
      </c>
      <c r="F105" s="33" t="s">
        <v>219</v>
      </c>
      <c r="G105" s="33" t="s">
        <v>56</v>
      </c>
      <c r="H105" s="33"/>
      <c r="I105" s="33"/>
      <c r="J105" s="33"/>
      <c r="K105" s="33">
        <v>859</v>
      </c>
    </row>
    <row r="106" spans="1:11">
      <c r="A106" s="15">
        <v>101</v>
      </c>
      <c r="B106" s="38" t="s">
        <v>40</v>
      </c>
      <c r="C106" s="41">
        <v>42873</v>
      </c>
      <c r="D106" s="65">
        <v>24</v>
      </c>
      <c r="E106" s="65" t="s">
        <v>38</v>
      </c>
      <c r="F106" s="33" t="s">
        <v>219</v>
      </c>
      <c r="G106" s="33" t="s">
        <v>56</v>
      </c>
      <c r="H106" s="33"/>
      <c r="I106" s="33"/>
      <c r="J106" s="33"/>
      <c r="K106" s="33">
        <v>835</v>
      </c>
    </row>
    <row r="107" spans="1:11">
      <c r="A107" s="15">
        <v>102</v>
      </c>
      <c r="B107" s="38" t="s">
        <v>40</v>
      </c>
      <c r="C107" s="41">
        <v>42874</v>
      </c>
      <c r="D107" s="40">
        <v>10</v>
      </c>
      <c r="E107" s="65" t="s">
        <v>38</v>
      </c>
      <c r="F107" s="33" t="s">
        <v>219</v>
      </c>
      <c r="G107" s="33" t="s">
        <v>56</v>
      </c>
      <c r="H107" s="33"/>
      <c r="I107" s="33"/>
      <c r="J107" s="33"/>
      <c r="K107" s="33">
        <v>825</v>
      </c>
    </row>
    <row r="108" spans="1:11">
      <c r="A108" s="15">
        <v>103</v>
      </c>
      <c r="B108" s="38" t="s">
        <v>40</v>
      </c>
      <c r="C108" s="41">
        <v>42875</v>
      </c>
      <c r="D108" s="40">
        <v>14</v>
      </c>
      <c r="E108" s="65" t="s">
        <v>38</v>
      </c>
      <c r="F108" s="33" t="s">
        <v>219</v>
      </c>
      <c r="G108" s="33" t="s">
        <v>56</v>
      </c>
      <c r="H108" s="33"/>
      <c r="I108" s="33"/>
      <c r="J108" s="33"/>
      <c r="K108" s="33">
        <v>811</v>
      </c>
    </row>
    <row r="109" spans="1:11">
      <c r="A109" s="15">
        <v>104</v>
      </c>
      <c r="B109" s="38" t="s">
        <v>40</v>
      </c>
      <c r="C109" s="41">
        <v>42879</v>
      </c>
      <c r="D109" s="40">
        <v>3</v>
      </c>
      <c r="E109" s="65" t="s">
        <v>38</v>
      </c>
      <c r="F109" s="33" t="s">
        <v>219</v>
      </c>
      <c r="G109" s="33" t="s">
        <v>56</v>
      </c>
      <c r="H109" s="33"/>
      <c r="I109" s="33"/>
      <c r="J109" s="33"/>
      <c r="K109" s="33">
        <v>808</v>
      </c>
    </row>
    <row r="110" spans="1:11">
      <c r="A110" s="15">
        <v>105</v>
      </c>
      <c r="B110" s="38" t="s">
        <v>40</v>
      </c>
      <c r="C110" s="41">
        <v>42884</v>
      </c>
      <c r="D110" s="40">
        <v>5</v>
      </c>
      <c r="E110" s="65" t="s">
        <v>38</v>
      </c>
      <c r="F110" s="33" t="s">
        <v>219</v>
      </c>
      <c r="G110" s="33" t="s">
        <v>56</v>
      </c>
      <c r="H110" s="33"/>
      <c r="I110" s="33"/>
      <c r="J110" s="33"/>
      <c r="K110" s="33">
        <v>803</v>
      </c>
    </row>
    <row r="111" spans="1:11">
      <c r="A111" s="15">
        <v>106</v>
      </c>
      <c r="B111" s="38" t="s">
        <v>40</v>
      </c>
      <c r="C111" s="41">
        <v>42888</v>
      </c>
      <c r="D111" s="40">
        <v>2</v>
      </c>
      <c r="E111" s="65" t="s">
        <v>38</v>
      </c>
      <c r="F111" s="33" t="s">
        <v>219</v>
      </c>
      <c r="G111" s="33" t="s">
        <v>56</v>
      </c>
      <c r="H111" s="33"/>
      <c r="I111" s="33"/>
      <c r="J111" s="33"/>
      <c r="K111" s="33">
        <v>801</v>
      </c>
    </row>
    <row r="112" spans="1:11">
      <c r="A112" s="15">
        <v>107</v>
      </c>
      <c r="B112" s="38" t="s">
        <v>40</v>
      </c>
      <c r="C112" s="41">
        <v>42888</v>
      </c>
      <c r="D112" s="65">
        <v>6</v>
      </c>
      <c r="E112" s="65" t="s">
        <v>38</v>
      </c>
      <c r="F112" s="33" t="s">
        <v>219</v>
      </c>
      <c r="G112" s="33" t="s">
        <v>56</v>
      </c>
      <c r="H112" s="33"/>
      <c r="I112" s="33"/>
      <c r="J112" s="33"/>
      <c r="K112" s="33">
        <v>795</v>
      </c>
    </row>
    <row r="113" spans="1:11">
      <c r="A113" s="15">
        <v>108</v>
      </c>
      <c r="B113" s="38" t="s">
        <v>40</v>
      </c>
      <c r="C113" s="41">
        <v>42900</v>
      </c>
      <c r="D113" s="65">
        <v>110</v>
      </c>
      <c r="E113" s="65" t="s">
        <v>38</v>
      </c>
      <c r="F113" s="33" t="s">
        <v>219</v>
      </c>
      <c r="G113" s="33" t="s">
        <v>56</v>
      </c>
      <c r="H113" s="33"/>
      <c r="I113" s="33"/>
      <c r="J113" s="33"/>
      <c r="K113" s="33">
        <v>685</v>
      </c>
    </row>
    <row r="114" spans="1:11">
      <c r="A114" s="15">
        <v>109</v>
      </c>
      <c r="B114" s="38" t="s">
        <v>40</v>
      </c>
      <c r="C114" s="41">
        <v>42900</v>
      </c>
      <c r="D114" s="65">
        <v>13</v>
      </c>
      <c r="E114" s="65" t="s">
        <v>38</v>
      </c>
      <c r="F114" s="33" t="s">
        <v>219</v>
      </c>
      <c r="G114" s="33" t="s">
        <v>56</v>
      </c>
      <c r="H114" s="33"/>
      <c r="I114" s="33"/>
      <c r="J114" s="33"/>
      <c r="K114" s="33">
        <v>672</v>
      </c>
    </row>
    <row r="115" spans="1:11">
      <c r="A115" s="15">
        <v>110</v>
      </c>
      <c r="B115" s="38" t="s">
        <v>40</v>
      </c>
      <c r="C115" s="41">
        <v>42902</v>
      </c>
      <c r="D115" s="40">
        <v>17</v>
      </c>
      <c r="E115" s="65" t="s">
        <v>38</v>
      </c>
      <c r="F115" s="33" t="s">
        <v>219</v>
      </c>
      <c r="G115" s="33" t="s">
        <v>56</v>
      </c>
      <c r="H115" s="33"/>
      <c r="I115" s="33"/>
      <c r="J115" s="33"/>
      <c r="K115" s="33">
        <v>655</v>
      </c>
    </row>
    <row r="116" spans="1:11">
      <c r="A116" s="15">
        <v>111</v>
      </c>
      <c r="B116" s="38" t="s">
        <v>40</v>
      </c>
      <c r="C116" s="41">
        <v>42907</v>
      </c>
      <c r="D116" s="40">
        <v>2</v>
      </c>
      <c r="E116" s="65" t="s">
        <v>38</v>
      </c>
      <c r="F116" s="33" t="s">
        <v>219</v>
      </c>
      <c r="G116" s="33" t="s">
        <v>56</v>
      </c>
      <c r="H116" s="33"/>
      <c r="I116" s="33"/>
      <c r="J116" s="33"/>
      <c r="K116" s="33">
        <v>653</v>
      </c>
    </row>
    <row r="117" spans="1:11">
      <c r="A117" s="15">
        <v>112</v>
      </c>
      <c r="B117" s="38" t="s">
        <v>40</v>
      </c>
      <c r="C117" s="41">
        <v>42914</v>
      </c>
      <c r="D117" s="40">
        <v>1</v>
      </c>
      <c r="E117" s="40" t="s">
        <v>38</v>
      </c>
      <c r="F117" s="33" t="s">
        <v>99</v>
      </c>
      <c r="G117" s="33" t="s">
        <v>56</v>
      </c>
      <c r="H117" s="33"/>
      <c r="I117" s="33"/>
      <c r="J117" s="33"/>
      <c r="K117" s="33">
        <v>652</v>
      </c>
    </row>
    <row r="118" spans="1:11">
      <c r="A118" s="15">
        <v>113</v>
      </c>
      <c r="B118" s="38" t="s">
        <v>40</v>
      </c>
      <c r="C118" s="41">
        <v>42915</v>
      </c>
      <c r="D118" s="40">
        <v>28</v>
      </c>
      <c r="E118" s="40" t="s">
        <v>155</v>
      </c>
      <c r="F118" s="33" t="s">
        <v>59</v>
      </c>
      <c r="G118" s="33" t="s">
        <v>56</v>
      </c>
      <c r="H118" s="33"/>
      <c r="I118" s="33"/>
      <c r="J118" s="33"/>
      <c r="K118" s="33">
        <v>624</v>
      </c>
    </row>
    <row r="119" spans="1:11">
      <c r="A119" s="15">
        <v>114</v>
      </c>
      <c r="B119" s="38" t="s">
        <v>40</v>
      </c>
      <c r="C119" s="41">
        <v>42920</v>
      </c>
      <c r="D119" s="40">
        <v>1</v>
      </c>
      <c r="E119" s="40" t="s">
        <v>155</v>
      </c>
      <c r="F119" s="33" t="s">
        <v>219</v>
      </c>
      <c r="G119" s="33" t="s">
        <v>56</v>
      </c>
      <c r="H119" s="33"/>
      <c r="I119" s="33"/>
      <c r="J119" s="33"/>
      <c r="K119" s="33">
        <v>623</v>
      </c>
    </row>
    <row r="120" spans="1:11">
      <c r="A120" s="15">
        <v>115</v>
      </c>
      <c r="B120" s="38" t="s">
        <v>40</v>
      </c>
      <c r="C120" s="41">
        <v>42920</v>
      </c>
      <c r="D120" s="40">
        <v>3</v>
      </c>
      <c r="E120" s="40" t="s">
        <v>129</v>
      </c>
      <c r="F120" s="33" t="s">
        <v>219</v>
      </c>
      <c r="G120" s="33" t="s">
        <v>56</v>
      </c>
      <c r="H120" s="33"/>
      <c r="I120" s="33"/>
      <c r="J120" s="33"/>
      <c r="K120" s="33">
        <v>620</v>
      </c>
    </row>
    <row r="121" spans="1:11">
      <c r="A121" s="15">
        <v>116</v>
      </c>
      <c r="B121" s="38" t="s">
        <v>40</v>
      </c>
      <c r="C121" s="41">
        <v>42923</v>
      </c>
      <c r="D121" s="40">
        <v>3</v>
      </c>
      <c r="E121" s="40" t="s">
        <v>129</v>
      </c>
      <c r="F121" s="33" t="s">
        <v>219</v>
      </c>
      <c r="G121" s="33" t="s">
        <v>56</v>
      </c>
      <c r="H121" s="33"/>
      <c r="I121" s="33"/>
      <c r="J121" s="33"/>
      <c r="K121" s="33">
        <v>617</v>
      </c>
    </row>
    <row r="122" spans="1:11">
      <c r="A122" s="15">
        <v>117</v>
      </c>
      <c r="B122" s="38" t="s">
        <v>40</v>
      </c>
      <c r="C122" s="41">
        <v>42935</v>
      </c>
      <c r="D122" s="40">
        <v>1</v>
      </c>
      <c r="E122" s="40" t="s">
        <v>59</v>
      </c>
      <c r="F122" s="33" t="s">
        <v>99</v>
      </c>
      <c r="G122" s="33" t="s">
        <v>56</v>
      </c>
      <c r="H122" s="33"/>
      <c r="I122" s="33"/>
      <c r="J122" s="33"/>
      <c r="K122" s="33">
        <v>616</v>
      </c>
    </row>
    <row r="123" spans="1:11">
      <c r="A123" s="15">
        <v>118</v>
      </c>
      <c r="B123" s="38" t="s">
        <v>40</v>
      </c>
      <c r="C123" s="41">
        <v>42936</v>
      </c>
      <c r="D123" s="40">
        <v>1</v>
      </c>
      <c r="E123" s="40" t="s">
        <v>155</v>
      </c>
      <c r="F123" s="33" t="s">
        <v>99</v>
      </c>
      <c r="G123" s="33" t="s">
        <v>56</v>
      </c>
      <c r="H123" s="33"/>
      <c r="I123" s="33"/>
      <c r="J123" s="33" t="s">
        <v>156</v>
      </c>
      <c r="K123" s="33">
        <v>615</v>
      </c>
    </row>
    <row r="124" spans="1:11">
      <c r="A124" s="15">
        <v>119</v>
      </c>
      <c r="B124" s="38" t="s">
        <v>40</v>
      </c>
      <c r="C124" s="41">
        <v>42940</v>
      </c>
      <c r="D124" s="40">
        <v>1</v>
      </c>
      <c r="E124" s="40" t="s">
        <v>155</v>
      </c>
      <c r="F124" s="33" t="s">
        <v>99</v>
      </c>
      <c r="G124" s="33" t="s">
        <v>56</v>
      </c>
      <c r="H124" s="33"/>
      <c r="I124" s="33"/>
      <c r="J124" s="33" t="s">
        <v>157</v>
      </c>
      <c r="K124" s="33">
        <v>614</v>
      </c>
    </row>
    <row r="125" spans="1:11">
      <c r="A125" s="15">
        <v>120</v>
      </c>
      <c r="B125" s="38" t="s">
        <v>40</v>
      </c>
      <c r="C125" s="41">
        <v>42942</v>
      </c>
      <c r="D125" s="40">
        <v>614</v>
      </c>
      <c r="E125" s="40" t="s">
        <v>158</v>
      </c>
      <c r="F125" s="33" t="s">
        <v>159</v>
      </c>
      <c r="G125" s="33" t="s">
        <v>160</v>
      </c>
      <c r="H125" s="33"/>
      <c r="I125" s="33"/>
      <c r="J125" s="33"/>
      <c r="K125" s="33">
        <v>614</v>
      </c>
    </row>
    <row r="126" spans="1:11">
      <c r="A126" s="15">
        <v>121</v>
      </c>
      <c r="B126" s="38" t="s">
        <v>40</v>
      </c>
      <c r="C126" s="41">
        <v>42943</v>
      </c>
      <c r="D126" s="40">
        <v>9</v>
      </c>
      <c r="E126" s="40" t="s">
        <v>155</v>
      </c>
      <c r="F126" s="33" t="s">
        <v>99</v>
      </c>
      <c r="G126" s="33" t="s">
        <v>56</v>
      </c>
      <c r="H126" s="33"/>
      <c r="I126" s="33"/>
      <c r="J126" s="33" t="s">
        <v>157</v>
      </c>
      <c r="K126" s="33">
        <v>605</v>
      </c>
    </row>
    <row r="127" spans="1:11">
      <c r="A127" s="15">
        <v>122</v>
      </c>
      <c r="B127" s="38" t="s">
        <v>40</v>
      </c>
      <c r="C127" s="41">
        <v>42947</v>
      </c>
      <c r="D127" s="40">
        <v>1</v>
      </c>
      <c r="E127" s="40" t="s">
        <v>155</v>
      </c>
      <c r="F127" s="33" t="s">
        <v>99</v>
      </c>
      <c r="G127" s="33" t="s">
        <v>56</v>
      </c>
      <c r="H127" s="33"/>
      <c r="I127" s="33"/>
      <c r="J127" s="33" t="s">
        <v>157</v>
      </c>
      <c r="K127" s="33">
        <v>604</v>
      </c>
    </row>
    <row r="128" spans="1:11">
      <c r="A128" s="15">
        <v>123</v>
      </c>
      <c r="B128" s="28" t="s">
        <v>36</v>
      </c>
      <c r="C128" s="29">
        <v>42948</v>
      </c>
      <c r="D128" s="30">
        <v>27</v>
      </c>
      <c r="E128" s="30" t="s">
        <v>147</v>
      </c>
      <c r="F128" s="31" t="s">
        <v>129</v>
      </c>
      <c r="G128" s="37" t="s">
        <v>60</v>
      </c>
      <c r="H128" s="31"/>
      <c r="I128" s="31"/>
      <c r="J128" s="31"/>
      <c r="K128" s="31">
        <v>631</v>
      </c>
    </row>
    <row r="129" spans="1:11">
      <c r="A129" s="15">
        <v>124</v>
      </c>
      <c r="B129" s="38" t="s">
        <v>40</v>
      </c>
      <c r="C129" s="41">
        <v>42949</v>
      </c>
      <c r="D129" s="40">
        <v>1</v>
      </c>
      <c r="E129" s="40" t="s">
        <v>129</v>
      </c>
      <c r="F129" s="33" t="s">
        <v>99</v>
      </c>
      <c r="G129" s="33" t="s">
        <v>60</v>
      </c>
      <c r="H129" s="33"/>
      <c r="I129" s="33"/>
      <c r="J129" s="33" t="s">
        <v>157</v>
      </c>
      <c r="K129" s="33">
        <v>630</v>
      </c>
    </row>
    <row r="130" spans="1:11">
      <c r="A130" s="15">
        <v>125</v>
      </c>
      <c r="B130" s="38" t="s">
        <v>40</v>
      </c>
      <c r="C130" s="41">
        <v>42951</v>
      </c>
      <c r="D130" s="40">
        <v>6</v>
      </c>
      <c r="E130" s="40" t="s">
        <v>129</v>
      </c>
      <c r="F130" s="33" t="s">
        <v>219</v>
      </c>
      <c r="G130" s="33" t="s">
        <v>60</v>
      </c>
      <c r="H130" s="33"/>
      <c r="I130" s="33"/>
      <c r="J130" s="33" t="s">
        <v>157</v>
      </c>
      <c r="K130" s="33">
        <v>624</v>
      </c>
    </row>
    <row r="131" spans="1:11">
      <c r="A131" s="15">
        <v>126</v>
      </c>
      <c r="B131" s="28" t="s">
        <v>36</v>
      </c>
      <c r="C131" s="29">
        <v>42954</v>
      </c>
      <c r="D131" s="30">
        <v>19</v>
      </c>
      <c r="E131" s="30" t="s">
        <v>147</v>
      </c>
      <c r="F131" s="31" t="s">
        <v>129</v>
      </c>
      <c r="G131" s="37" t="s">
        <v>60</v>
      </c>
      <c r="H131" s="31"/>
      <c r="I131" s="31"/>
      <c r="J131" s="31"/>
      <c r="K131" s="31">
        <v>643</v>
      </c>
    </row>
    <row r="132" spans="1:11">
      <c r="A132" s="15">
        <v>127</v>
      </c>
      <c r="B132" s="38" t="s">
        <v>40</v>
      </c>
      <c r="C132" s="41">
        <v>42954</v>
      </c>
      <c r="D132" s="40">
        <v>29</v>
      </c>
      <c r="E132" s="40" t="s">
        <v>129</v>
      </c>
      <c r="F132" s="33" t="s">
        <v>219</v>
      </c>
      <c r="G132" s="33" t="s">
        <v>60</v>
      </c>
      <c r="H132" s="33"/>
      <c r="I132" s="33"/>
      <c r="J132" s="33" t="s">
        <v>157</v>
      </c>
      <c r="K132" s="33">
        <v>614</v>
      </c>
    </row>
    <row r="133" spans="1:11">
      <c r="A133" s="15">
        <v>128</v>
      </c>
      <c r="B133" s="38" t="s">
        <v>40</v>
      </c>
      <c r="C133" s="41">
        <v>42956</v>
      </c>
      <c r="D133" s="40">
        <v>3</v>
      </c>
      <c r="E133" s="40" t="s">
        <v>129</v>
      </c>
      <c r="F133" s="33" t="s">
        <v>99</v>
      </c>
      <c r="G133" s="33" t="s">
        <v>161</v>
      </c>
      <c r="H133" s="33"/>
      <c r="I133" s="33"/>
      <c r="J133" s="33" t="s">
        <v>157</v>
      </c>
      <c r="K133" s="33">
        <v>611</v>
      </c>
    </row>
    <row r="134" spans="1:11">
      <c r="A134" s="15">
        <v>129</v>
      </c>
      <c r="B134" s="38" t="s">
        <v>40</v>
      </c>
      <c r="C134" s="41">
        <v>42963</v>
      </c>
      <c r="D134" s="40">
        <v>1</v>
      </c>
      <c r="E134" s="40" t="s">
        <v>129</v>
      </c>
      <c r="F134" s="33" t="s">
        <v>219</v>
      </c>
      <c r="G134" s="33" t="s">
        <v>161</v>
      </c>
      <c r="H134" s="33"/>
      <c r="I134" s="33"/>
      <c r="J134" s="33" t="s">
        <v>157</v>
      </c>
      <c r="K134" s="33">
        <v>610</v>
      </c>
    </row>
    <row r="135" spans="1:11">
      <c r="A135" s="15">
        <v>130</v>
      </c>
      <c r="B135" s="38" t="s">
        <v>40</v>
      </c>
      <c r="C135" s="41">
        <v>42963</v>
      </c>
      <c r="D135" s="40">
        <v>1</v>
      </c>
      <c r="E135" s="40" t="s">
        <v>155</v>
      </c>
      <c r="F135" s="33" t="s">
        <v>99</v>
      </c>
      <c r="G135" s="33" t="s">
        <v>161</v>
      </c>
      <c r="H135" s="33"/>
      <c r="I135" s="33"/>
      <c r="J135" s="33" t="s">
        <v>157</v>
      </c>
      <c r="K135" s="33">
        <v>609</v>
      </c>
    </row>
    <row r="136" spans="1:11">
      <c r="A136" s="15">
        <v>131</v>
      </c>
      <c r="B136" s="38" t="s">
        <v>40</v>
      </c>
      <c r="C136" s="41">
        <v>42964</v>
      </c>
      <c r="D136" s="40">
        <v>1</v>
      </c>
      <c r="E136" s="40" t="s">
        <v>129</v>
      </c>
      <c r="F136" s="33" t="s">
        <v>99</v>
      </c>
      <c r="G136" s="33" t="s">
        <v>161</v>
      </c>
      <c r="H136" s="33"/>
      <c r="I136" s="33"/>
      <c r="J136" s="33" t="s">
        <v>157</v>
      </c>
      <c r="K136" s="33">
        <v>608</v>
      </c>
    </row>
    <row r="137" spans="1:11">
      <c r="A137" s="15">
        <v>132</v>
      </c>
      <c r="B137" s="38" t="s">
        <v>40</v>
      </c>
      <c r="C137" s="41">
        <v>42964</v>
      </c>
      <c r="D137" s="40">
        <v>2</v>
      </c>
      <c r="E137" s="40" t="s">
        <v>130</v>
      </c>
      <c r="F137" s="33" t="s">
        <v>99</v>
      </c>
      <c r="G137" s="33" t="s">
        <v>161</v>
      </c>
      <c r="H137" s="33"/>
      <c r="I137" s="33"/>
      <c r="J137" s="33" t="s">
        <v>157</v>
      </c>
      <c r="K137" s="33">
        <v>606</v>
      </c>
    </row>
    <row r="138" spans="1:11">
      <c r="A138" s="15">
        <v>133</v>
      </c>
      <c r="B138" s="38" t="s">
        <v>40</v>
      </c>
      <c r="C138" s="41">
        <v>42965</v>
      </c>
      <c r="D138" s="40">
        <v>4</v>
      </c>
      <c r="E138" s="40" t="s">
        <v>129</v>
      </c>
      <c r="F138" s="33" t="s">
        <v>219</v>
      </c>
      <c r="G138" s="33" t="s">
        <v>161</v>
      </c>
      <c r="H138" s="33"/>
      <c r="I138" s="33"/>
      <c r="J138" s="33" t="s">
        <v>157</v>
      </c>
      <c r="K138" s="33">
        <v>602</v>
      </c>
    </row>
    <row r="139" spans="1:11">
      <c r="A139" s="15">
        <v>134</v>
      </c>
      <c r="B139" s="38" t="s">
        <v>40</v>
      </c>
      <c r="C139" s="41">
        <v>42965</v>
      </c>
      <c r="D139" s="40">
        <v>4</v>
      </c>
      <c r="E139" s="40" t="s">
        <v>155</v>
      </c>
      <c r="F139" s="33" t="s">
        <v>220</v>
      </c>
      <c r="G139" s="33" t="s">
        <v>161</v>
      </c>
      <c r="H139" s="33"/>
      <c r="I139" s="33"/>
      <c r="J139" s="33" t="s">
        <v>157</v>
      </c>
      <c r="K139" s="33">
        <v>598</v>
      </c>
    </row>
    <row r="140" spans="1:11">
      <c r="A140" s="15">
        <v>135</v>
      </c>
      <c r="B140" s="38" t="s">
        <v>40</v>
      </c>
      <c r="C140" s="41">
        <v>42975</v>
      </c>
      <c r="D140" s="40">
        <v>1</v>
      </c>
      <c r="E140" s="40" t="s">
        <v>155</v>
      </c>
      <c r="F140" s="33" t="s">
        <v>99</v>
      </c>
      <c r="G140" s="33" t="s">
        <v>161</v>
      </c>
      <c r="H140" s="33"/>
      <c r="I140" s="33"/>
      <c r="J140" s="33" t="s">
        <v>157</v>
      </c>
      <c r="K140" s="33">
        <v>597</v>
      </c>
    </row>
    <row r="141" spans="1:11">
      <c r="A141" s="15">
        <v>136</v>
      </c>
      <c r="B141" s="38" t="s">
        <v>40</v>
      </c>
      <c r="C141" s="41">
        <v>42985</v>
      </c>
      <c r="D141" s="40">
        <v>2</v>
      </c>
      <c r="E141" s="40" t="s">
        <v>155</v>
      </c>
      <c r="F141" s="33" t="s">
        <v>99</v>
      </c>
      <c r="G141" s="33" t="s">
        <v>161</v>
      </c>
      <c r="H141" s="33"/>
      <c r="I141" s="33"/>
      <c r="J141" s="33" t="s">
        <v>157</v>
      </c>
      <c r="K141" s="65">
        <f t="shared" ref="K141:K154" si="0">+K140-D141</f>
        <v>595</v>
      </c>
    </row>
    <row r="142" spans="1:11">
      <c r="A142" s="15">
        <v>137</v>
      </c>
      <c r="B142" s="38" t="s">
        <v>40</v>
      </c>
      <c r="C142" s="41">
        <v>42990</v>
      </c>
      <c r="D142" s="40">
        <v>1</v>
      </c>
      <c r="E142" s="40" t="s">
        <v>155</v>
      </c>
      <c r="F142" s="33" t="s">
        <v>99</v>
      </c>
      <c r="G142" s="33" t="s">
        <v>161</v>
      </c>
      <c r="H142" s="33"/>
      <c r="I142" s="33"/>
      <c r="J142" s="33" t="s">
        <v>157</v>
      </c>
      <c r="K142" s="65">
        <f t="shared" si="0"/>
        <v>594</v>
      </c>
    </row>
    <row r="143" spans="1:11">
      <c r="A143" s="15">
        <v>138</v>
      </c>
      <c r="B143" s="38" t="s">
        <v>40</v>
      </c>
      <c r="C143" s="41">
        <v>42991</v>
      </c>
      <c r="D143" s="40">
        <v>1</v>
      </c>
      <c r="E143" s="40" t="s">
        <v>59</v>
      </c>
      <c r="F143" s="33" t="s">
        <v>99</v>
      </c>
      <c r="G143" s="33" t="s">
        <v>161</v>
      </c>
      <c r="H143" s="33"/>
      <c r="I143" s="33"/>
      <c r="J143" s="33" t="s">
        <v>157</v>
      </c>
      <c r="K143" s="65">
        <f t="shared" si="0"/>
        <v>593</v>
      </c>
    </row>
    <row r="144" spans="1:11">
      <c r="A144" s="15">
        <v>139</v>
      </c>
      <c r="B144" s="38" t="s">
        <v>40</v>
      </c>
      <c r="C144" s="41">
        <v>43005</v>
      </c>
      <c r="D144" s="40">
        <v>3</v>
      </c>
      <c r="E144" s="40" t="s">
        <v>59</v>
      </c>
      <c r="F144" s="33" t="s">
        <v>99</v>
      </c>
      <c r="G144" s="33" t="s">
        <v>161</v>
      </c>
      <c r="H144" s="33"/>
      <c r="I144" s="33"/>
      <c r="J144" s="33" t="s">
        <v>157</v>
      </c>
      <c r="K144" s="65">
        <f t="shared" si="0"/>
        <v>590</v>
      </c>
    </row>
    <row r="145" spans="1:11">
      <c r="A145" s="15">
        <v>140</v>
      </c>
      <c r="B145" s="38" t="s">
        <v>40</v>
      </c>
      <c r="C145" s="41">
        <v>43012</v>
      </c>
      <c r="D145" s="40">
        <v>1</v>
      </c>
      <c r="E145" s="40" t="s">
        <v>59</v>
      </c>
      <c r="F145" s="33" t="s">
        <v>99</v>
      </c>
      <c r="G145" s="33" t="s">
        <v>161</v>
      </c>
      <c r="H145" s="33"/>
      <c r="I145" s="33"/>
      <c r="J145" s="33" t="s">
        <v>157</v>
      </c>
      <c r="K145" s="65">
        <f t="shared" si="0"/>
        <v>589</v>
      </c>
    </row>
    <row r="146" spans="1:11">
      <c r="A146" s="15">
        <v>141</v>
      </c>
      <c r="B146" s="38" t="s">
        <v>40</v>
      </c>
      <c r="C146" s="41">
        <v>43012</v>
      </c>
      <c r="D146" s="40">
        <v>1</v>
      </c>
      <c r="E146" s="40" t="s">
        <v>155</v>
      </c>
      <c r="F146" s="33" t="s">
        <v>99</v>
      </c>
      <c r="G146" s="33" t="s">
        <v>161</v>
      </c>
      <c r="H146" s="33"/>
      <c r="I146" s="33"/>
      <c r="J146" s="33" t="s">
        <v>157</v>
      </c>
      <c r="K146" s="65">
        <f t="shared" si="0"/>
        <v>588</v>
      </c>
    </row>
    <row r="147" spans="1:11">
      <c r="A147" s="15">
        <v>142</v>
      </c>
      <c r="B147" s="38" t="s">
        <v>40</v>
      </c>
      <c r="C147" s="41">
        <v>43017</v>
      </c>
      <c r="D147" s="40">
        <v>4</v>
      </c>
      <c r="E147" s="40" t="s">
        <v>59</v>
      </c>
      <c r="F147" s="33" t="s">
        <v>99</v>
      </c>
      <c r="G147" s="33" t="s">
        <v>161</v>
      </c>
      <c r="H147" s="33"/>
      <c r="I147" s="33"/>
      <c r="J147" s="33" t="s">
        <v>157</v>
      </c>
      <c r="K147" s="65">
        <f t="shared" si="0"/>
        <v>584</v>
      </c>
    </row>
    <row r="148" spans="1:11">
      <c r="A148" s="15">
        <v>143</v>
      </c>
      <c r="B148" s="38" t="s">
        <v>40</v>
      </c>
      <c r="C148" s="41">
        <v>43024</v>
      </c>
      <c r="D148" s="40">
        <v>2</v>
      </c>
      <c r="E148" s="40" t="s">
        <v>155</v>
      </c>
      <c r="F148" s="33" t="s">
        <v>99</v>
      </c>
      <c r="G148" s="33" t="s">
        <v>161</v>
      </c>
      <c r="H148" s="33"/>
      <c r="I148" s="33"/>
      <c r="J148" s="33" t="s">
        <v>157</v>
      </c>
      <c r="K148" s="65">
        <f t="shared" si="0"/>
        <v>582</v>
      </c>
    </row>
    <row r="149" spans="1:11">
      <c r="A149" s="15">
        <v>144</v>
      </c>
      <c r="B149" s="38" t="s">
        <v>40</v>
      </c>
      <c r="C149" s="41">
        <v>43026</v>
      </c>
      <c r="D149" s="40">
        <v>1</v>
      </c>
      <c r="E149" s="40" t="s">
        <v>155</v>
      </c>
      <c r="F149" s="33" t="s">
        <v>99</v>
      </c>
      <c r="G149" s="33" t="s">
        <v>161</v>
      </c>
      <c r="H149" s="33"/>
      <c r="I149" s="33"/>
      <c r="J149" s="33" t="s">
        <v>157</v>
      </c>
      <c r="K149" s="65">
        <f t="shared" si="0"/>
        <v>581</v>
      </c>
    </row>
    <row r="150" spans="1:11">
      <c r="A150" s="15">
        <v>145</v>
      </c>
      <c r="B150" s="38" t="s">
        <v>40</v>
      </c>
      <c r="C150" s="41">
        <v>43047</v>
      </c>
      <c r="D150" s="40">
        <v>1</v>
      </c>
      <c r="E150" s="40" t="s">
        <v>59</v>
      </c>
      <c r="F150" s="33" t="s">
        <v>99</v>
      </c>
      <c r="G150" s="33" t="s">
        <v>161</v>
      </c>
      <c r="H150" s="33"/>
      <c r="I150" s="33"/>
      <c r="J150" s="33" t="s">
        <v>157</v>
      </c>
      <c r="K150" s="65">
        <f t="shared" si="0"/>
        <v>580</v>
      </c>
    </row>
    <row r="151" spans="1:11">
      <c r="A151" s="15">
        <v>146</v>
      </c>
      <c r="B151" s="38" t="s">
        <v>40</v>
      </c>
      <c r="C151" s="41">
        <v>43061</v>
      </c>
      <c r="D151" s="40">
        <v>2</v>
      </c>
      <c r="E151" s="40" t="s">
        <v>155</v>
      </c>
      <c r="F151" s="33" t="s">
        <v>99</v>
      </c>
      <c r="G151" s="33" t="s">
        <v>161</v>
      </c>
      <c r="H151" s="33"/>
      <c r="I151" s="33"/>
      <c r="J151" s="33" t="s">
        <v>157</v>
      </c>
      <c r="K151" s="65">
        <f t="shared" si="0"/>
        <v>578</v>
      </c>
    </row>
    <row r="152" spans="1:11">
      <c r="A152" s="15">
        <v>147</v>
      </c>
      <c r="B152" s="38" t="s">
        <v>40</v>
      </c>
      <c r="C152" s="41">
        <v>43068</v>
      </c>
      <c r="D152" s="40">
        <v>2</v>
      </c>
      <c r="E152" s="40" t="s">
        <v>155</v>
      </c>
      <c r="F152" s="33" t="s">
        <v>99</v>
      </c>
      <c r="G152" s="33" t="s">
        <v>161</v>
      </c>
      <c r="H152" s="33"/>
      <c r="I152" s="33"/>
      <c r="J152" s="33" t="s">
        <v>157</v>
      </c>
      <c r="K152" s="65">
        <f t="shared" si="0"/>
        <v>576</v>
      </c>
    </row>
    <row r="153" spans="1:11">
      <c r="A153" s="15">
        <v>148</v>
      </c>
      <c r="B153" s="38" t="s">
        <v>40</v>
      </c>
      <c r="C153" s="41">
        <v>43068</v>
      </c>
      <c r="D153" s="40">
        <v>1</v>
      </c>
      <c r="E153" s="40" t="s">
        <v>59</v>
      </c>
      <c r="F153" s="33" t="s">
        <v>99</v>
      </c>
      <c r="G153" s="33" t="s">
        <v>161</v>
      </c>
      <c r="H153" s="33"/>
      <c r="I153" s="33"/>
      <c r="J153" s="33" t="s">
        <v>157</v>
      </c>
      <c r="K153" s="65">
        <f t="shared" si="0"/>
        <v>575</v>
      </c>
    </row>
    <row r="154" spans="1:11">
      <c r="A154" s="15">
        <v>149</v>
      </c>
      <c r="B154" s="38" t="s">
        <v>40</v>
      </c>
      <c r="C154" s="41">
        <v>43073</v>
      </c>
      <c r="D154" s="40">
        <v>1</v>
      </c>
      <c r="E154" s="40" t="s">
        <v>155</v>
      </c>
      <c r="F154" s="33" t="s">
        <v>99</v>
      </c>
      <c r="G154" s="33" t="s">
        <v>161</v>
      </c>
      <c r="H154" s="33"/>
      <c r="I154" s="33"/>
      <c r="J154" s="33" t="s">
        <v>157</v>
      </c>
      <c r="K154" s="65">
        <f t="shared" si="0"/>
        <v>574</v>
      </c>
    </row>
    <row r="155" spans="1:11">
      <c r="A155" s="15">
        <v>150</v>
      </c>
      <c r="B155" s="28" t="s">
        <v>36</v>
      </c>
      <c r="C155" s="29">
        <v>43084</v>
      </c>
      <c r="D155" s="30">
        <v>600</v>
      </c>
      <c r="E155" s="30" t="s">
        <v>162</v>
      </c>
      <c r="F155" s="30" t="s">
        <v>155</v>
      </c>
      <c r="G155" s="37" t="s">
        <v>163</v>
      </c>
      <c r="H155" s="31"/>
      <c r="I155" s="31" t="s">
        <v>157</v>
      </c>
      <c r="J155" s="31"/>
      <c r="K155" s="31">
        <v>1174</v>
      </c>
    </row>
    <row r="156" spans="1:11">
      <c r="A156" s="15">
        <v>151</v>
      </c>
      <c r="B156" s="38" t="s">
        <v>40</v>
      </c>
      <c r="C156" s="41">
        <v>43089</v>
      </c>
      <c r="D156" s="40">
        <v>1</v>
      </c>
      <c r="E156" s="40" t="s">
        <v>155</v>
      </c>
      <c r="F156" s="40" t="s">
        <v>99</v>
      </c>
      <c r="G156" s="33" t="s">
        <v>161</v>
      </c>
      <c r="H156" s="33"/>
      <c r="I156" s="33"/>
      <c r="J156" s="33" t="s">
        <v>157</v>
      </c>
      <c r="K156" s="33">
        <v>1173</v>
      </c>
    </row>
    <row r="157" spans="1:11">
      <c r="A157" s="15">
        <v>152</v>
      </c>
      <c r="B157" s="38" t="s">
        <v>40</v>
      </c>
      <c r="C157" s="41">
        <v>43089</v>
      </c>
      <c r="D157" s="40">
        <v>300</v>
      </c>
      <c r="E157" s="40" t="s">
        <v>155</v>
      </c>
      <c r="F157" s="40" t="s">
        <v>82</v>
      </c>
      <c r="G157" s="33" t="s">
        <v>163</v>
      </c>
      <c r="H157" s="33"/>
      <c r="I157" s="33"/>
      <c r="J157" s="33"/>
      <c r="K157" s="33">
        <v>1173</v>
      </c>
    </row>
    <row r="158" spans="1:11">
      <c r="A158" s="15">
        <v>153</v>
      </c>
      <c r="B158" s="28" t="s">
        <v>36</v>
      </c>
      <c r="C158" s="29">
        <v>43089</v>
      </c>
      <c r="D158" s="30">
        <v>300</v>
      </c>
      <c r="E158" s="30" t="s">
        <v>155</v>
      </c>
      <c r="F158" s="30" t="s">
        <v>82</v>
      </c>
      <c r="G158" s="37" t="s">
        <v>163</v>
      </c>
      <c r="H158" s="31"/>
      <c r="I158" s="31"/>
      <c r="J158" s="31"/>
      <c r="K158" s="31">
        <v>1173</v>
      </c>
    </row>
    <row r="159" spans="1:11">
      <c r="A159" s="15">
        <v>154</v>
      </c>
      <c r="B159" s="38" t="s">
        <v>40</v>
      </c>
      <c r="C159" s="41">
        <v>43089</v>
      </c>
      <c r="D159" s="40">
        <v>1</v>
      </c>
      <c r="E159" s="40" t="s">
        <v>59</v>
      </c>
      <c r="F159" s="40" t="s">
        <v>99</v>
      </c>
      <c r="G159" s="33" t="s">
        <v>163</v>
      </c>
      <c r="H159" s="33"/>
      <c r="I159" s="33"/>
      <c r="J159" s="33" t="s">
        <v>157</v>
      </c>
      <c r="K159" s="65">
        <f>+K158-D159</f>
        <v>1172</v>
      </c>
    </row>
    <row r="160" spans="1:11">
      <c r="A160" s="15">
        <v>155</v>
      </c>
      <c r="B160" s="38" t="s">
        <v>40</v>
      </c>
      <c r="C160" s="41">
        <v>43095</v>
      </c>
      <c r="D160" s="40">
        <v>2</v>
      </c>
      <c r="E160" s="40" t="s">
        <v>59</v>
      </c>
      <c r="F160" s="40" t="s">
        <v>99</v>
      </c>
      <c r="G160" s="33" t="s">
        <v>163</v>
      </c>
      <c r="H160" s="33"/>
      <c r="I160" s="33"/>
      <c r="J160" s="33" t="s">
        <v>157</v>
      </c>
      <c r="K160" s="65">
        <f>+K159-D160</f>
        <v>1170</v>
      </c>
    </row>
    <row r="161" spans="1:11">
      <c r="A161" s="15">
        <v>156</v>
      </c>
      <c r="B161" s="38" t="s">
        <v>40</v>
      </c>
      <c r="C161" s="41">
        <v>43096</v>
      </c>
      <c r="D161" s="40">
        <v>3</v>
      </c>
      <c r="E161" s="40" t="s">
        <v>155</v>
      </c>
      <c r="F161" s="40" t="s">
        <v>99</v>
      </c>
      <c r="G161" s="33" t="s">
        <v>163</v>
      </c>
      <c r="H161" s="33"/>
      <c r="I161" s="33"/>
      <c r="J161" s="33" t="s">
        <v>157</v>
      </c>
      <c r="K161" s="65">
        <f>+K160-D161</f>
        <v>1167</v>
      </c>
    </row>
    <row r="162" spans="1:11">
      <c r="A162" s="15">
        <v>157</v>
      </c>
      <c r="B162" s="38" t="s">
        <v>40</v>
      </c>
      <c r="C162" s="41">
        <v>43103</v>
      </c>
      <c r="D162" s="40">
        <v>2</v>
      </c>
      <c r="E162" s="40" t="s">
        <v>155</v>
      </c>
      <c r="F162" s="40" t="s">
        <v>221</v>
      </c>
      <c r="G162" s="33" t="s">
        <v>163</v>
      </c>
      <c r="H162" s="33"/>
      <c r="I162" s="33"/>
      <c r="J162" s="33"/>
      <c r="K162" s="65">
        <f>+K161-D162</f>
        <v>1165</v>
      </c>
    </row>
    <row r="163" spans="1:11">
      <c r="A163" s="15">
        <v>158</v>
      </c>
      <c r="B163" s="38" t="s">
        <v>40</v>
      </c>
      <c r="C163" s="41">
        <v>43110</v>
      </c>
      <c r="D163" s="40">
        <v>1</v>
      </c>
      <c r="E163" s="40" t="s">
        <v>155</v>
      </c>
      <c r="F163" s="40" t="s">
        <v>99</v>
      </c>
      <c r="G163" s="33" t="s">
        <v>163</v>
      </c>
      <c r="H163" s="33"/>
      <c r="I163" s="33"/>
      <c r="J163" s="33" t="s">
        <v>157</v>
      </c>
      <c r="K163" s="65">
        <f>+K162-D163</f>
        <v>1164</v>
      </c>
    </row>
    <row r="164" spans="1:11">
      <c r="A164" s="15">
        <v>159</v>
      </c>
      <c r="B164" s="38" t="s">
        <v>40</v>
      </c>
      <c r="C164" s="41">
        <v>43118</v>
      </c>
      <c r="D164" s="40">
        <v>100</v>
      </c>
      <c r="E164" s="40" t="s">
        <v>82</v>
      </c>
      <c r="F164" s="40" t="s">
        <v>155</v>
      </c>
      <c r="G164" s="33" t="s">
        <v>163</v>
      </c>
      <c r="H164" s="33"/>
      <c r="I164" s="33"/>
      <c r="J164" s="33"/>
      <c r="K164" s="65">
        <v>1164</v>
      </c>
    </row>
    <row r="165" spans="1:11">
      <c r="A165" s="15">
        <v>160</v>
      </c>
      <c r="B165" s="28" t="s">
        <v>36</v>
      </c>
      <c r="C165" s="29">
        <v>43118</v>
      </c>
      <c r="D165" s="30">
        <v>100</v>
      </c>
      <c r="E165" s="30" t="s">
        <v>82</v>
      </c>
      <c r="F165" s="30" t="s">
        <v>155</v>
      </c>
      <c r="G165" s="37" t="s">
        <v>163</v>
      </c>
      <c r="H165" s="31"/>
      <c r="I165" s="31"/>
      <c r="J165" s="31"/>
      <c r="K165" s="31">
        <v>1164</v>
      </c>
    </row>
    <row r="166" spans="1:11">
      <c r="A166" s="15">
        <v>161</v>
      </c>
      <c r="B166" s="38" t="s">
        <v>40</v>
      </c>
      <c r="C166" s="41">
        <v>43131</v>
      </c>
      <c r="D166" s="40">
        <v>3</v>
      </c>
      <c r="E166" s="40" t="s">
        <v>155</v>
      </c>
      <c r="F166" s="40" t="s">
        <v>99</v>
      </c>
      <c r="G166" s="33" t="s">
        <v>163</v>
      </c>
      <c r="H166" s="33"/>
      <c r="I166" s="33"/>
      <c r="J166" s="33"/>
      <c r="K166" s="65">
        <f t="shared" ref="K166:K183" si="1">+K165-D166</f>
        <v>1161</v>
      </c>
    </row>
    <row r="167" spans="1:11">
      <c r="A167" s="15">
        <v>162</v>
      </c>
      <c r="B167" s="38" t="s">
        <v>40</v>
      </c>
      <c r="C167" s="41">
        <v>43138</v>
      </c>
      <c r="D167" s="40">
        <v>2</v>
      </c>
      <c r="E167" s="40" t="s">
        <v>155</v>
      </c>
      <c r="F167" s="40" t="s">
        <v>99</v>
      </c>
      <c r="G167" s="33" t="s">
        <v>163</v>
      </c>
      <c r="H167" s="33"/>
      <c r="I167" s="33"/>
      <c r="J167" s="33" t="s">
        <v>157</v>
      </c>
      <c r="K167" s="65">
        <f t="shared" si="1"/>
        <v>1159</v>
      </c>
    </row>
    <row r="168" spans="1:11">
      <c r="A168" s="15">
        <v>163</v>
      </c>
      <c r="B168" s="38" t="s">
        <v>40</v>
      </c>
      <c r="C168" s="41">
        <v>43145</v>
      </c>
      <c r="D168" s="40">
        <v>1</v>
      </c>
      <c r="E168" s="40" t="s">
        <v>155</v>
      </c>
      <c r="F168" s="40" t="s">
        <v>99</v>
      </c>
      <c r="G168" s="33" t="s">
        <v>163</v>
      </c>
      <c r="H168" s="33"/>
      <c r="I168" s="33"/>
      <c r="J168" s="33" t="s">
        <v>157</v>
      </c>
      <c r="K168" s="65">
        <f t="shared" si="1"/>
        <v>1158</v>
      </c>
    </row>
    <row r="169" spans="1:11">
      <c r="A169" s="15">
        <v>164</v>
      </c>
      <c r="B169" s="38" t="s">
        <v>40</v>
      </c>
      <c r="C169" s="41">
        <v>43152</v>
      </c>
      <c r="D169" s="40">
        <v>4</v>
      </c>
      <c r="E169" s="40" t="s">
        <v>155</v>
      </c>
      <c r="F169" s="40" t="s">
        <v>99</v>
      </c>
      <c r="G169" s="33" t="s">
        <v>163</v>
      </c>
      <c r="H169" s="33"/>
      <c r="I169" s="33"/>
      <c r="J169" s="33"/>
      <c r="K169" s="65">
        <f t="shared" si="1"/>
        <v>1154</v>
      </c>
    </row>
    <row r="170" spans="1:11">
      <c r="A170" s="15">
        <v>165</v>
      </c>
      <c r="B170" s="38" t="s">
        <v>40</v>
      </c>
      <c r="C170" s="41">
        <v>43155</v>
      </c>
      <c r="D170" s="40">
        <v>1</v>
      </c>
      <c r="E170" s="40" t="s">
        <v>59</v>
      </c>
      <c r="F170" s="40" t="s">
        <v>99</v>
      </c>
      <c r="G170" s="33" t="s">
        <v>163</v>
      </c>
      <c r="H170" s="33"/>
      <c r="I170" s="33"/>
      <c r="J170" s="33"/>
      <c r="K170" s="65">
        <f t="shared" si="1"/>
        <v>1153</v>
      </c>
    </row>
    <row r="171" spans="1:11">
      <c r="A171" s="15">
        <v>166</v>
      </c>
      <c r="B171" s="38" t="s">
        <v>40</v>
      </c>
      <c r="C171" s="41">
        <v>43157</v>
      </c>
      <c r="D171" s="40">
        <v>1</v>
      </c>
      <c r="E171" s="40" t="s">
        <v>155</v>
      </c>
      <c r="F171" s="40" t="s">
        <v>99</v>
      </c>
      <c r="G171" s="33" t="s">
        <v>163</v>
      </c>
      <c r="H171" s="33"/>
      <c r="I171" s="33"/>
      <c r="J171" s="33"/>
      <c r="K171" s="65">
        <f t="shared" si="1"/>
        <v>1152</v>
      </c>
    </row>
    <row r="172" spans="1:11">
      <c r="A172" s="15">
        <v>167</v>
      </c>
      <c r="B172" s="38" t="s">
        <v>40</v>
      </c>
      <c r="C172" s="41">
        <v>43158</v>
      </c>
      <c r="D172" s="40">
        <v>1</v>
      </c>
      <c r="E172" s="40" t="s">
        <v>59</v>
      </c>
      <c r="F172" s="40" t="s">
        <v>99</v>
      </c>
      <c r="G172" s="33" t="s">
        <v>163</v>
      </c>
      <c r="H172" s="33"/>
      <c r="I172" s="33"/>
      <c r="J172" s="33"/>
      <c r="K172" s="65">
        <f t="shared" si="1"/>
        <v>1151</v>
      </c>
    </row>
    <row r="173" spans="1:11">
      <c r="A173" s="15">
        <v>168</v>
      </c>
      <c r="B173" s="38" t="s">
        <v>40</v>
      </c>
      <c r="C173" s="41">
        <v>43158</v>
      </c>
      <c r="D173" s="40">
        <v>1</v>
      </c>
      <c r="E173" s="40" t="s">
        <v>155</v>
      </c>
      <c r="F173" s="40" t="s">
        <v>99</v>
      </c>
      <c r="G173" s="33" t="s">
        <v>163</v>
      </c>
      <c r="H173" s="33"/>
      <c r="I173" s="33"/>
      <c r="J173" s="33"/>
      <c r="K173" s="65">
        <f t="shared" si="1"/>
        <v>1150</v>
      </c>
    </row>
    <row r="174" spans="1:11">
      <c r="A174" s="15">
        <v>169</v>
      </c>
      <c r="B174" s="38" t="s">
        <v>40</v>
      </c>
      <c r="C174" s="41">
        <v>43160</v>
      </c>
      <c r="D174" s="40">
        <v>1</v>
      </c>
      <c r="E174" s="40" t="s">
        <v>155</v>
      </c>
      <c r="F174" s="40" t="s">
        <v>99</v>
      </c>
      <c r="G174" s="33" t="s">
        <v>163</v>
      </c>
      <c r="H174" s="33"/>
      <c r="I174" s="33"/>
      <c r="J174" s="33"/>
      <c r="K174" s="65">
        <f t="shared" si="1"/>
        <v>1149</v>
      </c>
    </row>
    <row r="175" spans="1:11">
      <c r="A175" s="15">
        <v>170</v>
      </c>
      <c r="B175" s="38" t="s">
        <v>40</v>
      </c>
      <c r="C175" s="41">
        <v>43161</v>
      </c>
      <c r="D175" s="40">
        <v>1</v>
      </c>
      <c r="E175" s="40" t="s">
        <v>59</v>
      </c>
      <c r="F175" s="40" t="s">
        <v>99</v>
      </c>
      <c r="G175" s="33" t="s">
        <v>163</v>
      </c>
      <c r="H175" s="33"/>
      <c r="I175" s="33"/>
      <c r="J175" s="33"/>
      <c r="K175" s="65">
        <f t="shared" si="1"/>
        <v>1148</v>
      </c>
    </row>
    <row r="176" spans="1:11">
      <c r="A176" s="15">
        <v>171</v>
      </c>
      <c r="B176" s="38" t="s">
        <v>40</v>
      </c>
      <c r="C176" s="41">
        <v>43164</v>
      </c>
      <c r="D176" s="40">
        <v>1</v>
      </c>
      <c r="E176" s="40" t="s">
        <v>155</v>
      </c>
      <c r="F176" s="40" t="s">
        <v>99</v>
      </c>
      <c r="G176" s="33" t="s">
        <v>163</v>
      </c>
      <c r="H176" s="33"/>
      <c r="I176" s="33"/>
      <c r="J176" s="33"/>
      <c r="K176" s="65">
        <f t="shared" si="1"/>
        <v>1147</v>
      </c>
    </row>
    <row r="177" spans="1:11">
      <c r="A177" s="15">
        <v>172</v>
      </c>
      <c r="B177" s="38" t="s">
        <v>40</v>
      </c>
      <c r="C177" s="41">
        <v>43171</v>
      </c>
      <c r="D177" s="40">
        <v>42</v>
      </c>
      <c r="E177" s="40" t="s">
        <v>82</v>
      </c>
      <c r="F177" s="40" t="s">
        <v>41</v>
      </c>
      <c r="G177" s="33" t="s">
        <v>163</v>
      </c>
      <c r="H177" s="33"/>
      <c r="I177" s="33"/>
      <c r="J177" s="33"/>
      <c r="K177" s="65">
        <f t="shared" si="1"/>
        <v>1105</v>
      </c>
    </row>
    <row r="178" spans="1:11">
      <c r="A178" s="15">
        <v>173</v>
      </c>
      <c r="B178" s="38" t="s">
        <v>40</v>
      </c>
      <c r="C178" s="41">
        <v>43172</v>
      </c>
      <c r="D178" s="40">
        <v>1</v>
      </c>
      <c r="E178" s="40" t="s">
        <v>59</v>
      </c>
      <c r="F178" s="40" t="s">
        <v>99</v>
      </c>
      <c r="G178" s="33" t="s">
        <v>163</v>
      </c>
      <c r="H178" s="33"/>
      <c r="I178" s="33"/>
      <c r="J178" s="33"/>
      <c r="K178" s="65">
        <f t="shared" si="1"/>
        <v>1104</v>
      </c>
    </row>
    <row r="179" spans="1:11">
      <c r="A179" s="15">
        <v>174</v>
      </c>
      <c r="B179" s="38" t="s">
        <v>40</v>
      </c>
      <c r="C179" s="41">
        <v>43172</v>
      </c>
      <c r="D179" s="40">
        <v>24</v>
      </c>
      <c r="E179" s="40" t="s">
        <v>82</v>
      </c>
      <c r="F179" s="40" t="s">
        <v>41</v>
      </c>
      <c r="G179" s="33" t="s">
        <v>163</v>
      </c>
      <c r="H179" s="33"/>
      <c r="I179" s="33"/>
      <c r="J179" s="33"/>
      <c r="K179" s="65">
        <f t="shared" si="1"/>
        <v>1080</v>
      </c>
    </row>
    <row r="180" spans="1:11">
      <c r="A180" s="15">
        <v>175</v>
      </c>
      <c r="B180" s="38" t="s">
        <v>40</v>
      </c>
      <c r="C180" s="41">
        <v>43173</v>
      </c>
      <c r="D180" s="40">
        <v>1</v>
      </c>
      <c r="E180" s="40" t="s">
        <v>155</v>
      </c>
      <c r="F180" s="40" t="s">
        <v>99</v>
      </c>
      <c r="G180" s="33" t="s">
        <v>163</v>
      </c>
      <c r="H180" s="33"/>
      <c r="I180" s="33"/>
      <c r="J180" s="33"/>
      <c r="K180" s="65">
        <f t="shared" si="1"/>
        <v>1079</v>
      </c>
    </row>
    <row r="181" spans="1:11">
      <c r="A181" s="15">
        <v>176</v>
      </c>
      <c r="B181" s="38" t="s">
        <v>40</v>
      </c>
      <c r="C181" s="41">
        <v>43173</v>
      </c>
      <c r="D181" s="40">
        <v>39</v>
      </c>
      <c r="E181" s="40" t="s">
        <v>82</v>
      </c>
      <c r="F181" s="40" t="s">
        <v>41</v>
      </c>
      <c r="G181" s="33" t="s">
        <v>163</v>
      </c>
      <c r="H181" s="33"/>
      <c r="I181" s="33"/>
      <c r="J181" s="33"/>
      <c r="K181" s="65">
        <f t="shared" si="1"/>
        <v>1040</v>
      </c>
    </row>
    <row r="182" spans="1:11">
      <c r="A182" s="15">
        <v>177</v>
      </c>
      <c r="B182" s="38" t="s">
        <v>40</v>
      </c>
      <c r="C182" s="41">
        <v>43174</v>
      </c>
      <c r="D182" s="40">
        <v>1</v>
      </c>
      <c r="E182" s="40" t="s">
        <v>82</v>
      </c>
      <c r="F182" s="40" t="s">
        <v>41</v>
      </c>
      <c r="G182" s="33" t="s">
        <v>163</v>
      </c>
      <c r="H182" s="33"/>
      <c r="I182" s="33"/>
      <c r="J182" s="33"/>
      <c r="K182" s="65">
        <f t="shared" si="1"/>
        <v>1039</v>
      </c>
    </row>
    <row r="183" spans="1:11">
      <c r="A183" s="15">
        <v>178</v>
      </c>
      <c r="B183" s="38" t="s">
        <v>40</v>
      </c>
      <c r="C183" s="41">
        <v>43175</v>
      </c>
      <c r="D183" s="40">
        <v>3</v>
      </c>
      <c r="E183" s="40" t="s">
        <v>82</v>
      </c>
      <c r="F183" s="40" t="s">
        <v>41</v>
      </c>
      <c r="G183" s="33" t="s">
        <v>163</v>
      </c>
      <c r="H183" s="33"/>
      <c r="I183" s="33"/>
      <c r="J183" s="33"/>
      <c r="K183" s="65">
        <f t="shared" si="1"/>
        <v>1036</v>
      </c>
    </row>
    <row r="184" spans="1:11">
      <c r="A184" s="15">
        <v>179</v>
      </c>
      <c r="B184" s="28" t="s">
        <v>36</v>
      </c>
      <c r="C184" s="29">
        <v>43180</v>
      </c>
      <c r="D184" s="30">
        <v>100</v>
      </c>
      <c r="E184" s="30" t="s">
        <v>164</v>
      </c>
      <c r="F184" s="30" t="s">
        <v>82</v>
      </c>
      <c r="G184" s="37" t="s">
        <v>163</v>
      </c>
      <c r="H184" s="31"/>
      <c r="I184" s="31"/>
      <c r="J184" s="31"/>
      <c r="K184" s="31">
        <v>1136</v>
      </c>
    </row>
    <row r="185" spans="1:11">
      <c r="A185" s="15">
        <v>180</v>
      </c>
      <c r="B185" s="38" t="s">
        <v>40</v>
      </c>
      <c r="C185" s="41">
        <v>43180</v>
      </c>
      <c r="D185" s="40">
        <v>48</v>
      </c>
      <c r="E185" s="40" t="s">
        <v>82</v>
      </c>
      <c r="F185" s="40" t="s">
        <v>41</v>
      </c>
      <c r="G185" s="33" t="s">
        <v>163</v>
      </c>
      <c r="H185" s="33"/>
      <c r="I185" s="33"/>
      <c r="J185" s="33"/>
      <c r="K185" s="65">
        <f>+K184-D185</f>
        <v>1088</v>
      </c>
    </row>
    <row r="186" spans="1:11">
      <c r="A186" s="15">
        <v>181</v>
      </c>
      <c r="B186" s="38" t="s">
        <v>40</v>
      </c>
      <c r="C186" s="41">
        <v>43180</v>
      </c>
      <c r="D186" s="40">
        <v>2</v>
      </c>
      <c r="E186" s="40" t="s">
        <v>59</v>
      </c>
      <c r="F186" s="33" t="s">
        <v>99</v>
      </c>
      <c r="G186" s="33" t="s">
        <v>163</v>
      </c>
      <c r="H186" s="33"/>
      <c r="I186" s="33"/>
      <c r="J186" s="33"/>
      <c r="K186" s="65">
        <f>+K185-D186</f>
        <v>1086</v>
      </c>
    </row>
    <row r="187" spans="1:11">
      <c r="A187" s="15">
        <v>182</v>
      </c>
      <c r="B187" s="38" t="s">
        <v>40</v>
      </c>
      <c r="C187" s="41">
        <v>43181</v>
      </c>
      <c r="D187" s="40">
        <v>1</v>
      </c>
      <c r="E187" s="40" t="s">
        <v>59</v>
      </c>
      <c r="F187" s="33" t="s">
        <v>41</v>
      </c>
      <c r="G187" s="33" t="s">
        <v>163</v>
      </c>
      <c r="H187" s="33"/>
      <c r="I187" s="33"/>
      <c r="J187" s="33" t="s">
        <v>165</v>
      </c>
      <c r="K187" s="65">
        <f>+K186-D187</f>
        <v>1085</v>
      </c>
    </row>
    <row r="188" spans="1:11">
      <c r="A188" s="15">
        <v>183</v>
      </c>
      <c r="B188" s="38" t="s">
        <v>40</v>
      </c>
      <c r="C188" s="41">
        <v>43181</v>
      </c>
      <c r="D188" s="40">
        <v>100</v>
      </c>
      <c r="E188" s="40" t="s">
        <v>155</v>
      </c>
      <c r="F188" s="33" t="s">
        <v>82</v>
      </c>
      <c r="G188" s="33" t="s">
        <v>163</v>
      </c>
      <c r="H188" s="33"/>
      <c r="I188" s="33"/>
      <c r="J188" s="33"/>
      <c r="K188" s="65">
        <v>1085</v>
      </c>
    </row>
    <row r="189" spans="1:11">
      <c r="A189" s="15">
        <v>184</v>
      </c>
      <c r="B189" s="28" t="s">
        <v>36</v>
      </c>
      <c r="C189" s="29">
        <v>43181</v>
      </c>
      <c r="D189" s="30">
        <v>100</v>
      </c>
      <c r="E189" s="30" t="s">
        <v>155</v>
      </c>
      <c r="F189" s="31" t="s">
        <v>82</v>
      </c>
      <c r="G189" s="37" t="s">
        <v>163</v>
      </c>
      <c r="H189" s="31"/>
      <c r="I189" s="31"/>
      <c r="J189" s="31"/>
      <c r="K189" s="31">
        <v>1085</v>
      </c>
    </row>
    <row r="190" spans="1:11">
      <c r="A190" s="15">
        <v>185</v>
      </c>
      <c r="B190" s="38" t="s">
        <v>40</v>
      </c>
      <c r="C190" s="41">
        <v>43181</v>
      </c>
      <c r="D190" s="40">
        <v>107</v>
      </c>
      <c r="E190" s="40" t="s">
        <v>82</v>
      </c>
      <c r="F190" s="33" t="s">
        <v>166</v>
      </c>
      <c r="G190" s="33" t="s">
        <v>163</v>
      </c>
      <c r="H190" s="33"/>
      <c r="I190" s="33"/>
      <c r="J190" s="33"/>
      <c r="K190" s="65">
        <f t="shared" ref="K190:K203" si="2">+K189-D190</f>
        <v>978</v>
      </c>
    </row>
    <row r="191" spans="1:11">
      <c r="A191" s="15">
        <v>186</v>
      </c>
      <c r="B191" s="38" t="s">
        <v>40</v>
      </c>
      <c r="C191" s="41">
        <v>43183</v>
      </c>
      <c r="D191" s="40">
        <v>4</v>
      </c>
      <c r="E191" s="40" t="s">
        <v>167</v>
      </c>
      <c r="F191" s="33" t="s">
        <v>99</v>
      </c>
      <c r="G191" s="33" t="s">
        <v>163</v>
      </c>
      <c r="H191" s="33"/>
      <c r="I191" s="33"/>
      <c r="J191" s="33"/>
      <c r="K191" s="65">
        <f t="shared" si="2"/>
        <v>974</v>
      </c>
    </row>
    <row r="192" spans="1:11">
      <c r="A192" s="15">
        <v>187</v>
      </c>
      <c r="B192" s="38" t="s">
        <v>40</v>
      </c>
      <c r="C192" s="41">
        <v>43185</v>
      </c>
      <c r="D192" s="40">
        <v>1</v>
      </c>
      <c r="E192" s="40" t="s">
        <v>155</v>
      </c>
      <c r="F192" s="33" t="s">
        <v>99</v>
      </c>
      <c r="G192" s="33" t="s">
        <v>163</v>
      </c>
      <c r="H192" s="33"/>
      <c r="I192" s="33"/>
      <c r="J192" s="33"/>
      <c r="K192" s="65">
        <f t="shared" si="2"/>
        <v>973</v>
      </c>
    </row>
    <row r="193" spans="1:11">
      <c r="A193" s="15">
        <v>188</v>
      </c>
      <c r="B193" s="38" t="s">
        <v>40</v>
      </c>
      <c r="C193" s="41">
        <v>43186</v>
      </c>
      <c r="D193" s="40">
        <v>5</v>
      </c>
      <c r="E193" s="40" t="s">
        <v>155</v>
      </c>
      <c r="F193" s="33" t="s">
        <v>99</v>
      </c>
      <c r="G193" s="33" t="s">
        <v>163</v>
      </c>
      <c r="H193" s="33"/>
      <c r="I193" s="33"/>
      <c r="J193" s="33"/>
      <c r="K193" s="65">
        <f t="shared" si="2"/>
        <v>968</v>
      </c>
    </row>
    <row r="194" spans="1:11">
      <c r="A194" s="15">
        <v>189</v>
      </c>
      <c r="B194" s="38" t="s">
        <v>40</v>
      </c>
      <c r="C194" s="41">
        <v>43186</v>
      </c>
      <c r="D194" s="40">
        <v>1</v>
      </c>
      <c r="E194" s="40" t="s">
        <v>59</v>
      </c>
      <c r="F194" s="33" t="s">
        <v>99</v>
      </c>
      <c r="G194" s="33" t="s">
        <v>163</v>
      </c>
      <c r="H194" s="33"/>
      <c r="I194" s="33"/>
      <c r="J194" s="33"/>
      <c r="K194" s="65">
        <f t="shared" si="2"/>
        <v>967</v>
      </c>
    </row>
    <row r="195" spans="1:11">
      <c r="A195" s="15">
        <v>190</v>
      </c>
      <c r="B195" s="38" t="s">
        <v>40</v>
      </c>
      <c r="C195" s="41">
        <v>43187</v>
      </c>
      <c r="D195" s="40">
        <v>1</v>
      </c>
      <c r="E195" s="40" t="s">
        <v>155</v>
      </c>
      <c r="F195" s="33" t="s">
        <v>99</v>
      </c>
      <c r="G195" s="33" t="s">
        <v>163</v>
      </c>
      <c r="H195" s="33"/>
      <c r="I195" s="33"/>
      <c r="J195" s="33"/>
      <c r="K195" s="65">
        <f t="shared" si="2"/>
        <v>966</v>
      </c>
    </row>
    <row r="196" spans="1:11">
      <c r="A196" s="15">
        <v>191</v>
      </c>
      <c r="B196" s="38" t="s">
        <v>40</v>
      </c>
      <c r="C196" s="41">
        <v>43187</v>
      </c>
      <c r="D196" s="40">
        <v>1</v>
      </c>
      <c r="E196" s="40" t="s">
        <v>59</v>
      </c>
      <c r="F196" s="33" t="s">
        <v>99</v>
      </c>
      <c r="G196" s="33" t="s">
        <v>163</v>
      </c>
      <c r="H196" s="33"/>
      <c r="I196" s="33"/>
      <c r="J196" s="33"/>
      <c r="K196" s="65">
        <f t="shared" si="2"/>
        <v>965</v>
      </c>
    </row>
    <row r="197" spans="1:11">
      <c r="A197" s="15">
        <v>192</v>
      </c>
      <c r="B197" s="38" t="s">
        <v>40</v>
      </c>
      <c r="C197" s="41">
        <v>43192</v>
      </c>
      <c r="D197" s="40">
        <v>1</v>
      </c>
      <c r="E197" s="40" t="s">
        <v>59</v>
      </c>
      <c r="F197" s="33" t="s">
        <v>99</v>
      </c>
      <c r="G197" s="33" t="s">
        <v>163</v>
      </c>
      <c r="H197" s="33"/>
      <c r="I197" s="33"/>
      <c r="J197" s="33"/>
      <c r="K197" s="65">
        <f t="shared" si="2"/>
        <v>964</v>
      </c>
    </row>
    <row r="198" spans="1:11">
      <c r="A198" s="15">
        <v>193</v>
      </c>
      <c r="B198" s="38" t="s">
        <v>40</v>
      </c>
      <c r="C198" s="41">
        <v>43192</v>
      </c>
      <c r="D198" s="40">
        <v>1</v>
      </c>
      <c r="E198" s="40" t="s">
        <v>155</v>
      </c>
      <c r="F198" s="33" t="s">
        <v>99</v>
      </c>
      <c r="G198" s="33" t="s">
        <v>163</v>
      </c>
      <c r="H198" s="33"/>
      <c r="I198" s="33"/>
      <c r="J198" s="33"/>
      <c r="K198" s="65">
        <f t="shared" si="2"/>
        <v>963</v>
      </c>
    </row>
    <row r="199" spans="1:11">
      <c r="A199" s="15">
        <v>194</v>
      </c>
      <c r="B199" s="38" t="s">
        <v>40</v>
      </c>
      <c r="C199" s="41">
        <v>43194</v>
      </c>
      <c r="D199" s="40">
        <v>1</v>
      </c>
      <c r="E199" s="40" t="s">
        <v>155</v>
      </c>
      <c r="F199" s="33" t="s">
        <v>99</v>
      </c>
      <c r="G199" s="33" t="s">
        <v>163</v>
      </c>
      <c r="H199" s="33"/>
      <c r="I199" s="33"/>
      <c r="J199" s="33"/>
      <c r="K199" s="65">
        <f t="shared" si="2"/>
        <v>962</v>
      </c>
    </row>
    <row r="200" spans="1:11">
      <c r="A200" s="15">
        <v>195</v>
      </c>
      <c r="B200" s="38" t="s">
        <v>40</v>
      </c>
      <c r="C200" s="41">
        <v>43201</v>
      </c>
      <c r="D200" s="40">
        <v>1</v>
      </c>
      <c r="E200" s="40" t="s">
        <v>59</v>
      </c>
      <c r="F200" s="33" t="s">
        <v>99</v>
      </c>
      <c r="G200" s="33" t="s">
        <v>163</v>
      </c>
      <c r="H200" s="33"/>
      <c r="I200" s="33"/>
      <c r="J200" s="33"/>
      <c r="K200" s="65">
        <f t="shared" si="2"/>
        <v>961</v>
      </c>
    </row>
    <row r="201" spans="1:11">
      <c r="A201" s="15">
        <v>196</v>
      </c>
      <c r="B201" s="38" t="s">
        <v>40</v>
      </c>
      <c r="C201" s="41">
        <v>43201</v>
      </c>
      <c r="D201" s="40">
        <v>3</v>
      </c>
      <c r="E201" s="40" t="s">
        <v>155</v>
      </c>
      <c r="F201" s="33" t="s">
        <v>99</v>
      </c>
      <c r="G201" s="33" t="s">
        <v>163</v>
      </c>
      <c r="H201" s="33"/>
      <c r="I201" s="33"/>
      <c r="J201" s="33"/>
      <c r="K201" s="65">
        <f t="shared" si="2"/>
        <v>958</v>
      </c>
    </row>
    <row r="202" spans="1:11">
      <c r="A202" s="15">
        <v>197</v>
      </c>
      <c r="B202" s="38" t="s">
        <v>40</v>
      </c>
      <c r="C202" s="41">
        <v>43209</v>
      </c>
      <c r="D202" s="40">
        <v>1</v>
      </c>
      <c r="E202" s="40" t="s">
        <v>155</v>
      </c>
      <c r="F202" s="33" t="s">
        <v>99</v>
      </c>
      <c r="G202" s="33" t="s">
        <v>163</v>
      </c>
      <c r="H202" s="33"/>
      <c r="I202" s="33"/>
      <c r="J202" s="33"/>
      <c r="K202" s="65">
        <f t="shared" si="2"/>
        <v>957</v>
      </c>
    </row>
    <row r="203" spans="1:11">
      <c r="A203" s="15">
        <v>198</v>
      </c>
      <c r="B203" s="38" t="s">
        <v>40</v>
      </c>
      <c r="C203" s="41">
        <v>43209</v>
      </c>
      <c r="D203" s="40">
        <v>6</v>
      </c>
      <c r="E203" s="40" t="s">
        <v>59</v>
      </c>
      <c r="F203" s="33" t="s">
        <v>99</v>
      </c>
      <c r="G203" s="33" t="s">
        <v>163</v>
      </c>
      <c r="H203" s="33"/>
      <c r="I203" s="33"/>
      <c r="J203" s="33"/>
      <c r="K203" s="65">
        <f t="shared" si="2"/>
        <v>951</v>
      </c>
    </row>
    <row r="204" spans="1:11">
      <c r="A204" s="15">
        <v>199</v>
      </c>
      <c r="B204" s="28" t="s">
        <v>36</v>
      </c>
      <c r="C204" s="29">
        <v>43210</v>
      </c>
      <c r="D204" s="30">
        <v>200</v>
      </c>
      <c r="E204" s="30" t="s">
        <v>72</v>
      </c>
      <c r="F204" s="31" t="s">
        <v>82</v>
      </c>
      <c r="G204" s="37" t="s">
        <v>163</v>
      </c>
      <c r="H204" s="31"/>
      <c r="I204" s="31"/>
      <c r="J204" s="31"/>
      <c r="K204" s="31">
        <v>1151</v>
      </c>
    </row>
    <row r="205" spans="1:11">
      <c r="A205" s="15">
        <v>200</v>
      </c>
      <c r="B205" s="38" t="s">
        <v>40</v>
      </c>
      <c r="C205" s="41">
        <v>43215</v>
      </c>
      <c r="D205" s="40">
        <v>5</v>
      </c>
      <c r="E205" s="40" t="s">
        <v>59</v>
      </c>
      <c r="F205" s="33" t="s">
        <v>99</v>
      </c>
      <c r="G205" s="33" t="s">
        <v>163</v>
      </c>
      <c r="H205" s="33"/>
      <c r="I205" s="33"/>
      <c r="J205" s="33"/>
      <c r="K205" s="65">
        <f t="shared" ref="K205:K218" si="3">+K204-D205</f>
        <v>1146</v>
      </c>
    </row>
    <row r="206" spans="1:11">
      <c r="A206" s="15">
        <v>201</v>
      </c>
      <c r="B206" s="38" t="s">
        <v>40</v>
      </c>
      <c r="C206" s="41">
        <v>43215</v>
      </c>
      <c r="D206" s="40">
        <v>3</v>
      </c>
      <c r="E206" s="40" t="s">
        <v>155</v>
      </c>
      <c r="F206" s="33" t="s">
        <v>99</v>
      </c>
      <c r="G206" s="33" t="s">
        <v>163</v>
      </c>
      <c r="H206" s="33"/>
      <c r="I206" s="33"/>
      <c r="J206" s="33"/>
      <c r="K206" s="65">
        <f t="shared" si="3"/>
        <v>1143</v>
      </c>
    </row>
    <row r="207" spans="1:11">
      <c r="A207" s="15">
        <v>202</v>
      </c>
      <c r="B207" s="38" t="s">
        <v>40</v>
      </c>
      <c r="C207" s="41">
        <v>43218</v>
      </c>
      <c r="D207" s="40">
        <v>6</v>
      </c>
      <c r="E207" s="40" t="s">
        <v>59</v>
      </c>
      <c r="F207" s="33" t="s">
        <v>99</v>
      </c>
      <c r="G207" s="33" t="s">
        <v>163</v>
      </c>
      <c r="H207" s="33"/>
      <c r="I207" s="33"/>
      <c r="J207" s="33"/>
      <c r="K207" s="65">
        <f t="shared" si="3"/>
        <v>1137</v>
      </c>
    </row>
    <row r="208" spans="1:11">
      <c r="A208" s="15">
        <v>203</v>
      </c>
      <c r="B208" s="38" t="s">
        <v>40</v>
      </c>
      <c r="C208" s="41">
        <v>43221</v>
      </c>
      <c r="D208" s="40">
        <v>10</v>
      </c>
      <c r="E208" s="40" t="s">
        <v>155</v>
      </c>
      <c r="F208" s="33" t="s">
        <v>99</v>
      </c>
      <c r="G208" s="33" t="s">
        <v>163</v>
      </c>
      <c r="H208" s="33"/>
      <c r="I208" s="33"/>
      <c r="J208" s="33"/>
      <c r="K208" s="65">
        <f t="shared" si="3"/>
        <v>1127</v>
      </c>
    </row>
    <row r="209" spans="1:11">
      <c r="A209" s="15">
        <v>204</v>
      </c>
      <c r="B209" s="38" t="s">
        <v>40</v>
      </c>
      <c r="C209" s="41">
        <v>43223</v>
      </c>
      <c r="D209" s="40">
        <v>2</v>
      </c>
      <c r="E209" s="40" t="s">
        <v>59</v>
      </c>
      <c r="F209" s="33" t="s">
        <v>99</v>
      </c>
      <c r="G209" s="33" t="s">
        <v>163</v>
      </c>
      <c r="H209" s="33"/>
      <c r="I209" s="33"/>
      <c r="J209" s="33"/>
      <c r="K209" s="65">
        <f t="shared" si="3"/>
        <v>1125</v>
      </c>
    </row>
    <row r="210" spans="1:11">
      <c r="A210" s="15">
        <v>205</v>
      </c>
      <c r="B210" s="38" t="s">
        <v>40</v>
      </c>
      <c r="C210" s="41">
        <v>43227</v>
      </c>
      <c r="D210" s="40">
        <v>3</v>
      </c>
      <c r="E210" s="40" t="s">
        <v>155</v>
      </c>
      <c r="F210" s="33" t="s">
        <v>99</v>
      </c>
      <c r="G210" s="33" t="s">
        <v>163</v>
      </c>
      <c r="H210" s="33"/>
      <c r="I210" s="33"/>
      <c r="J210" s="33"/>
      <c r="K210" s="65">
        <f t="shared" si="3"/>
        <v>1122</v>
      </c>
    </row>
    <row r="211" spans="1:11">
      <c r="A211" s="15">
        <v>206</v>
      </c>
      <c r="B211" s="38" t="s">
        <v>40</v>
      </c>
      <c r="C211" s="41">
        <v>43229</v>
      </c>
      <c r="D211" s="40">
        <v>5</v>
      </c>
      <c r="E211" s="40" t="s">
        <v>59</v>
      </c>
      <c r="F211" s="33" t="s">
        <v>99</v>
      </c>
      <c r="G211" s="33" t="s">
        <v>163</v>
      </c>
      <c r="H211" s="33"/>
      <c r="I211" s="33"/>
      <c r="J211" s="33"/>
      <c r="K211" s="65">
        <f t="shared" si="3"/>
        <v>1117</v>
      </c>
    </row>
    <row r="212" spans="1:11">
      <c r="A212" s="15">
        <v>207</v>
      </c>
      <c r="B212" s="38" t="s">
        <v>40</v>
      </c>
      <c r="C212" s="41">
        <v>43229</v>
      </c>
      <c r="D212" s="40">
        <v>1</v>
      </c>
      <c r="E212" s="40" t="s">
        <v>155</v>
      </c>
      <c r="F212" s="33" t="s">
        <v>99</v>
      </c>
      <c r="G212" s="33" t="s">
        <v>163</v>
      </c>
      <c r="H212" s="33"/>
      <c r="I212" s="33"/>
      <c r="J212" s="33"/>
      <c r="K212" s="65">
        <f t="shared" si="3"/>
        <v>1116</v>
      </c>
    </row>
    <row r="213" spans="1:11">
      <c r="A213" s="15">
        <v>208</v>
      </c>
      <c r="B213" s="38" t="s">
        <v>40</v>
      </c>
      <c r="C213" s="41">
        <v>43234</v>
      </c>
      <c r="D213" s="40">
        <v>24</v>
      </c>
      <c r="E213" s="40" t="s">
        <v>82</v>
      </c>
      <c r="F213" s="33" t="s">
        <v>41</v>
      </c>
      <c r="G213" s="33" t="s">
        <v>163</v>
      </c>
      <c r="H213" s="33"/>
      <c r="I213" s="33"/>
      <c r="J213" s="33"/>
      <c r="K213" s="65">
        <f t="shared" si="3"/>
        <v>1092</v>
      </c>
    </row>
    <row r="214" spans="1:11">
      <c r="A214" s="15">
        <v>209</v>
      </c>
      <c r="B214" s="38" t="s">
        <v>40</v>
      </c>
      <c r="C214" s="41">
        <v>43237</v>
      </c>
      <c r="D214" s="40">
        <v>50</v>
      </c>
      <c r="E214" s="40" t="s">
        <v>82</v>
      </c>
      <c r="F214" s="33" t="s">
        <v>168</v>
      </c>
      <c r="G214" s="33" t="s">
        <v>163</v>
      </c>
      <c r="H214" s="33"/>
      <c r="I214" s="33"/>
      <c r="J214" s="33"/>
      <c r="K214" s="65">
        <f t="shared" si="3"/>
        <v>1042</v>
      </c>
    </row>
    <row r="215" spans="1:11">
      <c r="A215" s="15">
        <v>210</v>
      </c>
      <c r="B215" s="38" t="s">
        <v>40</v>
      </c>
      <c r="C215" s="41">
        <v>43243</v>
      </c>
      <c r="D215" s="40">
        <v>3</v>
      </c>
      <c r="E215" s="40" t="s">
        <v>59</v>
      </c>
      <c r="F215" s="33" t="s">
        <v>99</v>
      </c>
      <c r="G215" s="33" t="s">
        <v>163</v>
      </c>
      <c r="H215" s="33"/>
      <c r="I215" s="33"/>
      <c r="J215" s="33"/>
      <c r="K215" s="65">
        <f t="shared" si="3"/>
        <v>1039</v>
      </c>
    </row>
    <row r="216" spans="1:11">
      <c r="A216" s="15">
        <v>211</v>
      </c>
      <c r="B216" s="38" t="s">
        <v>40</v>
      </c>
      <c r="C216" s="41">
        <v>43243</v>
      </c>
      <c r="D216" s="40">
        <v>2</v>
      </c>
      <c r="E216" s="40" t="s">
        <v>155</v>
      </c>
      <c r="F216" s="33" t="s">
        <v>99</v>
      </c>
      <c r="G216" s="33" t="s">
        <v>163</v>
      </c>
      <c r="H216" s="33"/>
      <c r="I216" s="33"/>
      <c r="J216" s="33"/>
      <c r="K216" s="65">
        <f t="shared" si="3"/>
        <v>1037</v>
      </c>
    </row>
    <row r="217" spans="1:11">
      <c r="A217" s="15">
        <v>212</v>
      </c>
      <c r="B217" s="38" t="s">
        <v>40</v>
      </c>
      <c r="C217" s="41">
        <v>43250</v>
      </c>
      <c r="D217" s="40">
        <v>3</v>
      </c>
      <c r="E217" s="40" t="s">
        <v>59</v>
      </c>
      <c r="F217" s="33" t="s">
        <v>99</v>
      </c>
      <c r="G217" s="33" t="s">
        <v>163</v>
      </c>
      <c r="H217" s="33"/>
      <c r="I217" s="33"/>
      <c r="J217" s="33"/>
      <c r="K217" s="65">
        <f t="shared" si="3"/>
        <v>1034</v>
      </c>
    </row>
    <row r="218" spans="1:11">
      <c r="A218" s="15">
        <v>213</v>
      </c>
      <c r="B218" s="38" t="s">
        <v>40</v>
      </c>
      <c r="C218" s="41">
        <v>43252</v>
      </c>
      <c r="D218" s="40">
        <v>57</v>
      </c>
      <c r="E218" s="40" t="s">
        <v>82</v>
      </c>
      <c r="F218" s="33" t="s">
        <v>41</v>
      </c>
      <c r="G218" s="33" t="s">
        <v>163</v>
      </c>
      <c r="H218" s="33"/>
      <c r="I218" s="33"/>
      <c r="J218" s="33"/>
      <c r="K218" s="65">
        <f t="shared" si="3"/>
        <v>977</v>
      </c>
    </row>
    <row r="219" spans="1:11">
      <c r="A219" s="15">
        <v>214</v>
      </c>
      <c r="B219" s="38" t="s">
        <v>40</v>
      </c>
      <c r="C219" s="41">
        <v>43252</v>
      </c>
      <c r="D219" s="40">
        <v>205</v>
      </c>
      <c r="E219" s="40" t="s">
        <v>82</v>
      </c>
      <c r="F219" s="33" t="s">
        <v>155</v>
      </c>
      <c r="G219" s="33" t="s">
        <v>163</v>
      </c>
      <c r="H219" s="33"/>
      <c r="I219" s="33"/>
      <c r="J219" s="33"/>
      <c r="K219" s="65">
        <v>977</v>
      </c>
    </row>
    <row r="220" spans="1:11">
      <c r="A220" s="15">
        <v>215</v>
      </c>
      <c r="B220" s="28" t="s">
        <v>36</v>
      </c>
      <c r="C220" s="29">
        <v>43252</v>
      </c>
      <c r="D220" s="30">
        <v>205</v>
      </c>
      <c r="E220" s="30" t="s">
        <v>82</v>
      </c>
      <c r="F220" s="31" t="s">
        <v>155</v>
      </c>
      <c r="G220" s="37" t="s">
        <v>163</v>
      </c>
      <c r="H220" s="31"/>
      <c r="I220" s="31"/>
      <c r="J220" s="31"/>
      <c r="K220" s="31">
        <v>977</v>
      </c>
    </row>
    <row r="221" spans="1:11">
      <c r="A221" s="15">
        <v>216</v>
      </c>
      <c r="B221" s="38" t="s">
        <v>40</v>
      </c>
      <c r="C221" s="41">
        <v>43253</v>
      </c>
      <c r="D221" s="40">
        <v>3</v>
      </c>
      <c r="E221" s="40" t="s">
        <v>59</v>
      </c>
      <c r="F221" s="33" t="s">
        <v>99</v>
      </c>
      <c r="G221" s="33" t="s">
        <v>163</v>
      </c>
      <c r="H221" s="33"/>
      <c r="I221" s="33"/>
      <c r="J221" s="33"/>
      <c r="K221" s="65">
        <f t="shared" ref="K221:K259" si="4">+K220-D221</f>
        <v>974</v>
      </c>
    </row>
    <row r="222" spans="1:11">
      <c r="A222" s="15">
        <v>217</v>
      </c>
      <c r="B222" s="38" t="s">
        <v>40</v>
      </c>
      <c r="C222" s="41">
        <v>43256</v>
      </c>
      <c r="D222" s="40">
        <v>4</v>
      </c>
      <c r="E222" s="40" t="s">
        <v>155</v>
      </c>
      <c r="F222" s="33" t="s">
        <v>99</v>
      </c>
      <c r="G222" s="33" t="s">
        <v>163</v>
      </c>
      <c r="H222" s="33"/>
      <c r="I222" s="33"/>
      <c r="J222" s="33"/>
      <c r="K222" s="65">
        <f t="shared" si="4"/>
        <v>970</v>
      </c>
    </row>
    <row r="223" spans="1:11">
      <c r="A223" s="15">
        <v>218</v>
      </c>
      <c r="B223" s="38" t="s">
        <v>40</v>
      </c>
      <c r="C223" s="41">
        <v>43257</v>
      </c>
      <c r="D223" s="40">
        <v>1</v>
      </c>
      <c r="E223" s="40" t="s">
        <v>59</v>
      </c>
      <c r="F223" s="33" t="s">
        <v>99</v>
      </c>
      <c r="G223" s="33" t="s">
        <v>163</v>
      </c>
      <c r="H223" s="33"/>
      <c r="I223" s="33"/>
      <c r="J223" s="33"/>
      <c r="K223" s="65">
        <f t="shared" si="4"/>
        <v>969</v>
      </c>
    </row>
    <row r="224" spans="1:11">
      <c r="A224" s="15">
        <v>219</v>
      </c>
      <c r="B224" s="38" t="s">
        <v>40</v>
      </c>
      <c r="C224" s="41">
        <v>43319</v>
      </c>
      <c r="D224" s="40">
        <v>18</v>
      </c>
      <c r="E224" s="40" t="s">
        <v>155</v>
      </c>
      <c r="F224" s="33" t="s">
        <v>41</v>
      </c>
      <c r="G224" s="33" t="s">
        <v>163</v>
      </c>
      <c r="H224" s="33"/>
      <c r="I224" s="33"/>
      <c r="J224" s="33"/>
      <c r="K224" s="65">
        <f t="shared" si="4"/>
        <v>951</v>
      </c>
    </row>
    <row r="225" spans="1:11">
      <c r="A225" s="15">
        <v>220</v>
      </c>
      <c r="B225" s="38" t="s">
        <v>40</v>
      </c>
      <c r="C225" s="41">
        <v>43259</v>
      </c>
      <c r="D225" s="40">
        <v>126</v>
      </c>
      <c r="E225" s="40" t="s">
        <v>155</v>
      </c>
      <c r="F225" s="33" t="s">
        <v>98</v>
      </c>
      <c r="G225" s="33" t="s">
        <v>163</v>
      </c>
      <c r="H225" s="33"/>
      <c r="I225" s="33"/>
      <c r="J225" s="33"/>
      <c r="K225" s="65">
        <f t="shared" si="4"/>
        <v>825</v>
      </c>
    </row>
    <row r="226" spans="1:11">
      <c r="A226" s="15">
        <v>221</v>
      </c>
      <c r="B226" s="38" t="s">
        <v>40</v>
      </c>
      <c r="C226" s="41">
        <v>43264</v>
      </c>
      <c r="D226" s="40">
        <v>1</v>
      </c>
      <c r="E226" s="40" t="s">
        <v>155</v>
      </c>
      <c r="F226" s="33" t="s">
        <v>99</v>
      </c>
      <c r="G226" s="33" t="s">
        <v>163</v>
      </c>
      <c r="H226" s="33"/>
      <c r="I226" s="33"/>
      <c r="J226" s="33"/>
      <c r="K226" s="65">
        <f t="shared" si="4"/>
        <v>824</v>
      </c>
    </row>
    <row r="227" spans="1:11">
      <c r="A227" s="15">
        <v>222</v>
      </c>
      <c r="B227" s="38" t="s">
        <v>40</v>
      </c>
      <c r="C227" s="41">
        <v>43264</v>
      </c>
      <c r="D227" s="40">
        <v>5</v>
      </c>
      <c r="E227" s="40" t="s">
        <v>59</v>
      </c>
      <c r="F227" s="33" t="s">
        <v>99</v>
      </c>
      <c r="G227" s="33" t="s">
        <v>163</v>
      </c>
      <c r="H227" s="33"/>
      <c r="I227" s="33"/>
      <c r="J227" s="33"/>
      <c r="K227" s="65">
        <f t="shared" si="4"/>
        <v>819</v>
      </c>
    </row>
    <row r="228" spans="1:11">
      <c r="A228" s="15">
        <v>223</v>
      </c>
      <c r="B228" s="38" t="s">
        <v>40</v>
      </c>
      <c r="C228" s="41">
        <v>43266</v>
      </c>
      <c r="D228" s="40">
        <v>1</v>
      </c>
      <c r="E228" s="40" t="s">
        <v>59</v>
      </c>
      <c r="F228" s="33" t="s">
        <v>99</v>
      </c>
      <c r="G228" s="33" t="s">
        <v>163</v>
      </c>
      <c r="H228" s="33"/>
      <c r="I228" s="33"/>
      <c r="J228" s="33"/>
      <c r="K228" s="65">
        <f t="shared" si="4"/>
        <v>818</v>
      </c>
    </row>
    <row r="229" spans="1:11">
      <c r="A229" s="15">
        <v>224</v>
      </c>
      <c r="B229" s="38" t="s">
        <v>40</v>
      </c>
      <c r="C229" s="41">
        <v>43271</v>
      </c>
      <c r="D229" s="40">
        <v>4</v>
      </c>
      <c r="E229" s="40" t="s">
        <v>59</v>
      </c>
      <c r="F229" s="33" t="s">
        <v>99</v>
      </c>
      <c r="G229" s="33" t="s">
        <v>163</v>
      </c>
      <c r="H229" s="33"/>
      <c r="I229" s="33"/>
      <c r="J229" s="33"/>
      <c r="K229" s="65">
        <f t="shared" si="4"/>
        <v>814</v>
      </c>
    </row>
    <row r="230" spans="1:11">
      <c r="A230" s="15">
        <v>225</v>
      </c>
      <c r="B230" s="38" t="s">
        <v>40</v>
      </c>
      <c r="C230" s="41">
        <v>43271</v>
      </c>
      <c r="D230" s="40">
        <v>7</v>
      </c>
      <c r="E230" s="40" t="s">
        <v>155</v>
      </c>
      <c r="F230" s="33" t="s">
        <v>99</v>
      </c>
      <c r="G230" s="33" t="s">
        <v>163</v>
      </c>
      <c r="H230" s="33"/>
      <c r="I230" s="33"/>
      <c r="J230" s="33"/>
      <c r="K230" s="65">
        <f t="shared" si="4"/>
        <v>807</v>
      </c>
    </row>
    <row r="231" spans="1:11">
      <c r="A231" s="15">
        <v>226</v>
      </c>
      <c r="B231" s="38" t="s">
        <v>40</v>
      </c>
      <c r="C231" s="41">
        <v>43278</v>
      </c>
      <c r="D231" s="40">
        <v>2</v>
      </c>
      <c r="E231" s="40" t="s">
        <v>59</v>
      </c>
      <c r="F231" s="33" t="s">
        <v>99</v>
      </c>
      <c r="G231" s="33" t="s">
        <v>163</v>
      </c>
      <c r="H231" s="33"/>
      <c r="I231" s="33"/>
      <c r="J231" s="33"/>
      <c r="K231" s="65">
        <f t="shared" si="4"/>
        <v>805</v>
      </c>
    </row>
    <row r="232" spans="1:11">
      <c r="A232" s="15">
        <v>227</v>
      </c>
      <c r="B232" s="38" t="s">
        <v>40</v>
      </c>
      <c r="C232" s="41">
        <v>43278</v>
      </c>
      <c r="D232" s="40">
        <v>4</v>
      </c>
      <c r="E232" s="40" t="s">
        <v>155</v>
      </c>
      <c r="F232" s="33" t="s">
        <v>99</v>
      </c>
      <c r="G232" s="33" t="s">
        <v>163</v>
      </c>
      <c r="H232" s="33"/>
      <c r="I232" s="33"/>
      <c r="J232" s="33"/>
      <c r="K232" s="65">
        <f t="shared" si="4"/>
        <v>801</v>
      </c>
    </row>
    <row r="233" spans="1:11">
      <c r="A233" s="15">
        <v>228</v>
      </c>
      <c r="B233" s="38" t="s">
        <v>40</v>
      </c>
      <c r="C233" s="41">
        <v>43280</v>
      </c>
      <c r="D233" s="40">
        <v>1</v>
      </c>
      <c r="E233" s="40" t="s">
        <v>155</v>
      </c>
      <c r="F233" s="33" t="s">
        <v>99</v>
      </c>
      <c r="G233" s="33" t="s">
        <v>163</v>
      </c>
      <c r="H233" s="33"/>
      <c r="I233" s="33"/>
      <c r="J233" s="33"/>
      <c r="K233" s="65">
        <f t="shared" si="4"/>
        <v>800</v>
      </c>
    </row>
    <row r="234" spans="1:11">
      <c r="A234" s="15">
        <v>229</v>
      </c>
      <c r="B234" s="38" t="s">
        <v>40</v>
      </c>
      <c r="C234" s="41">
        <v>43281</v>
      </c>
      <c r="D234" s="40">
        <v>2</v>
      </c>
      <c r="E234" s="40" t="s">
        <v>59</v>
      </c>
      <c r="F234" s="33" t="s">
        <v>99</v>
      </c>
      <c r="G234" s="33" t="s">
        <v>163</v>
      </c>
      <c r="H234" s="33"/>
      <c r="I234" s="33"/>
      <c r="J234" s="33"/>
      <c r="K234" s="65">
        <f t="shared" si="4"/>
        <v>798</v>
      </c>
    </row>
    <row r="235" spans="1:11">
      <c r="A235" s="15">
        <v>230</v>
      </c>
      <c r="B235" s="38" t="s">
        <v>40</v>
      </c>
      <c r="C235" s="41">
        <v>43283</v>
      </c>
      <c r="D235" s="40">
        <v>2</v>
      </c>
      <c r="E235" s="40" t="s">
        <v>59</v>
      </c>
      <c r="F235" s="33" t="s">
        <v>99</v>
      </c>
      <c r="G235" s="33" t="s">
        <v>163</v>
      </c>
      <c r="H235" s="33"/>
      <c r="I235" s="33"/>
      <c r="J235" s="33"/>
      <c r="K235" s="65">
        <f t="shared" si="4"/>
        <v>796</v>
      </c>
    </row>
    <row r="236" spans="1:11">
      <c r="A236" s="15">
        <v>231</v>
      </c>
      <c r="B236" s="38" t="s">
        <v>40</v>
      </c>
      <c r="C236" s="41">
        <v>43284</v>
      </c>
      <c r="D236" s="40">
        <v>98</v>
      </c>
      <c r="E236" s="40" t="s">
        <v>155</v>
      </c>
      <c r="F236" s="33" t="s">
        <v>99</v>
      </c>
      <c r="G236" s="33" t="s">
        <v>163</v>
      </c>
      <c r="H236" s="33"/>
      <c r="I236" s="33"/>
      <c r="J236" s="33"/>
      <c r="K236" s="65">
        <f t="shared" si="4"/>
        <v>698</v>
      </c>
    </row>
    <row r="237" spans="1:11">
      <c r="A237" s="15">
        <v>232</v>
      </c>
      <c r="B237" s="38" t="s">
        <v>40</v>
      </c>
      <c r="C237" s="41">
        <v>43285</v>
      </c>
      <c r="D237" s="40">
        <v>192</v>
      </c>
      <c r="E237" s="40" t="s">
        <v>155</v>
      </c>
      <c r="F237" s="33" t="s">
        <v>98</v>
      </c>
      <c r="G237" s="33" t="s">
        <v>163</v>
      </c>
      <c r="H237" s="33"/>
      <c r="I237" s="33"/>
      <c r="J237" s="33"/>
      <c r="K237" s="65">
        <f t="shared" si="4"/>
        <v>506</v>
      </c>
    </row>
    <row r="238" spans="1:11">
      <c r="A238" s="15">
        <v>233</v>
      </c>
      <c r="B238" s="38" t="s">
        <v>40</v>
      </c>
      <c r="C238" s="41">
        <v>43285</v>
      </c>
      <c r="D238" s="40">
        <v>1</v>
      </c>
      <c r="E238" s="40" t="s">
        <v>59</v>
      </c>
      <c r="F238" s="33" t="s">
        <v>99</v>
      </c>
      <c r="G238" s="33" t="s">
        <v>163</v>
      </c>
      <c r="H238" s="33"/>
      <c r="I238" s="33"/>
      <c r="J238" s="33"/>
      <c r="K238" s="65">
        <f t="shared" si="4"/>
        <v>505</v>
      </c>
    </row>
    <row r="239" spans="1:11">
      <c r="A239" s="15">
        <v>234</v>
      </c>
      <c r="B239" s="38" t="s">
        <v>40</v>
      </c>
      <c r="C239" s="41">
        <v>43290</v>
      </c>
      <c r="D239" s="40">
        <v>5</v>
      </c>
      <c r="E239" s="40" t="s">
        <v>155</v>
      </c>
      <c r="F239" s="33" t="s">
        <v>99</v>
      </c>
      <c r="G239" s="33" t="s">
        <v>163</v>
      </c>
      <c r="H239" s="33"/>
      <c r="I239" s="33"/>
      <c r="J239" s="33"/>
      <c r="K239" s="65">
        <f t="shared" si="4"/>
        <v>500</v>
      </c>
    </row>
    <row r="240" spans="1:11">
      <c r="A240" s="15">
        <v>235</v>
      </c>
      <c r="B240" s="38" t="s">
        <v>40</v>
      </c>
      <c r="C240" s="41">
        <v>43291</v>
      </c>
      <c r="D240" s="40">
        <v>4</v>
      </c>
      <c r="E240" s="40" t="s">
        <v>155</v>
      </c>
      <c r="F240" s="33" t="s">
        <v>99</v>
      </c>
      <c r="G240" s="33" t="s">
        <v>163</v>
      </c>
      <c r="H240" s="33"/>
      <c r="I240" s="33"/>
      <c r="J240" s="33"/>
      <c r="K240" s="65">
        <f t="shared" si="4"/>
        <v>496</v>
      </c>
    </row>
    <row r="241" spans="1:11">
      <c r="A241" s="15">
        <v>236</v>
      </c>
      <c r="B241" s="38" t="s">
        <v>40</v>
      </c>
      <c r="C241" s="41">
        <v>43293</v>
      </c>
      <c r="D241" s="40">
        <v>2</v>
      </c>
      <c r="E241" s="40" t="s">
        <v>59</v>
      </c>
      <c r="F241" s="33" t="s">
        <v>99</v>
      </c>
      <c r="G241" s="33" t="s">
        <v>163</v>
      </c>
      <c r="H241" s="33"/>
      <c r="I241" s="33"/>
      <c r="J241" s="33"/>
      <c r="K241" s="65">
        <f t="shared" si="4"/>
        <v>494</v>
      </c>
    </row>
    <row r="242" spans="1:11">
      <c r="A242" s="15">
        <v>237</v>
      </c>
      <c r="B242" s="38" t="s">
        <v>40</v>
      </c>
      <c r="C242" s="41">
        <v>43299</v>
      </c>
      <c r="D242" s="40">
        <v>1</v>
      </c>
      <c r="E242" s="40" t="s">
        <v>59</v>
      </c>
      <c r="F242" s="33" t="s">
        <v>99</v>
      </c>
      <c r="G242" s="33" t="s">
        <v>163</v>
      </c>
      <c r="H242" s="33"/>
      <c r="I242" s="33"/>
      <c r="J242" s="33"/>
      <c r="K242" s="65">
        <f t="shared" si="4"/>
        <v>493</v>
      </c>
    </row>
    <row r="243" spans="1:11">
      <c r="A243" s="15">
        <v>238</v>
      </c>
      <c r="B243" s="38" t="s">
        <v>40</v>
      </c>
      <c r="C243" s="41">
        <v>43299</v>
      </c>
      <c r="D243" s="40">
        <v>1</v>
      </c>
      <c r="E243" s="40" t="s">
        <v>155</v>
      </c>
      <c r="F243" s="33" t="s">
        <v>99</v>
      </c>
      <c r="G243" s="33" t="s">
        <v>163</v>
      </c>
      <c r="H243" s="33"/>
      <c r="I243" s="33"/>
      <c r="J243" s="33"/>
      <c r="K243" s="65">
        <f t="shared" si="4"/>
        <v>492</v>
      </c>
    </row>
    <row r="244" spans="1:11">
      <c r="A244" s="15">
        <v>239</v>
      </c>
      <c r="B244" s="38" t="s">
        <v>40</v>
      </c>
      <c r="C244" s="41">
        <v>43305</v>
      </c>
      <c r="D244" s="40">
        <v>1</v>
      </c>
      <c r="E244" s="40" t="s">
        <v>155</v>
      </c>
      <c r="F244" s="33" t="s">
        <v>99</v>
      </c>
      <c r="G244" s="33" t="s">
        <v>163</v>
      </c>
      <c r="H244" s="33"/>
      <c r="I244" s="33"/>
      <c r="J244" s="33"/>
      <c r="K244" s="65">
        <f t="shared" si="4"/>
        <v>491</v>
      </c>
    </row>
    <row r="245" spans="1:11">
      <c r="A245" s="15">
        <v>240</v>
      </c>
      <c r="B245" s="38" t="s">
        <v>40</v>
      </c>
      <c r="C245" s="41">
        <v>43326</v>
      </c>
      <c r="D245" s="40">
        <v>3</v>
      </c>
      <c r="E245" s="40" t="s">
        <v>155</v>
      </c>
      <c r="F245" s="33" t="s">
        <v>99</v>
      </c>
      <c r="G245" s="33" t="s">
        <v>163</v>
      </c>
      <c r="H245" s="33"/>
      <c r="I245" s="33"/>
      <c r="J245" s="33"/>
      <c r="K245" s="65">
        <f t="shared" si="4"/>
        <v>488</v>
      </c>
    </row>
    <row r="246" spans="1:11">
      <c r="A246" s="15">
        <v>241</v>
      </c>
      <c r="B246" s="38" t="s">
        <v>40</v>
      </c>
      <c r="C246" s="41">
        <v>43341</v>
      </c>
      <c r="D246" s="40">
        <v>1</v>
      </c>
      <c r="E246" s="40" t="s">
        <v>155</v>
      </c>
      <c r="F246" s="33" t="s">
        <v>99</v>
      </c>
      <c r="G246" s="33" t="s">
        <v>163</v>
      </c>
      <c r="H246" s="33"/>
      <c r="I246" s="33"/>
      <c r="J246" s="33"/>
      <c r="K246" s="65">
        <f t="shared" si="4"/>
        <v>487</v>
      </c>
    </row>
    <row r="247" spans="1:11">
      <c r="A247" s="15">
        <v>242</v>
      </c>
      <c r="B247" s="38" t="s">
        <v>40</v>
      </c>
      <c r="C247" s="41">
        <v>43353</v>
      </c>
      <c r="D247" s="40">
        <v>1</v>
      </c>
      <c r="E247" s="40" t="s">
        <v>155</v>
      </c>
      <c r="F247" s="33" t="s">
        <v>99</v>
      </c>
      <c r="G247" s="33" t="s">
        <v>163</v>
      </c>
      <c r="H247" s="33"/>
      <c r="I247" s="33"/>
      <c r="J247" s="33"/>
      <c r="K247" s="65">
        <f t="shared" si="4"/>
        <v>486</v>
      </c>
    </row>
    <row r="248" spans="1:11">
      <c r="A248" s="15">
        <v>243</v>
      </c>
      <c r="B248" s="38" t="s">
        <v>40</v>
      </c>
      <c r="C248" s="41">
        <v>43355</v>
      </c>
      <c r="D248" s="40">
        <v>1</v>
      </c>
      <c r="E248" s="40" t="s">
        <v>155</v>
      </c>
      <c r="F248" s="33" t="s">
        <v>99</v>
      </c>
      <c r="G248" s="33" t="s">
        <v>163</v>
      </c>
      <c r="H248" s="33"/>
      <c r="I248" s="33"/>
      <c r="J248" s="33"/>
      <c r="K248" s="65">
        <f t="shared" si="4"/>
        <v>485</v>
      </c>
    </row>
    <row r="249" spans="1:11">
      <c r="A249" s="15">
        <v>244</v>
      </c>
      <c r="B249" s="38" t="s">
        <v>40</v>
      </c>
      <c r="C249" s="41">
        <v>43371</v>
      </c>
      <c r="D249" s="40">
        <v>2</v>
      </c>
      <c r="E249" s="40" t="s">
        <v>155</v>
      </c>
      <c r="F249" s="33" t="s">
        <v>99</v>
      </c>
      <c r="G249" s="33" t="s">
        <v>163</v>
      </c>
      <c r="H249" s="33"/>
      <c r="I249" s="33"/>
      <c r="J249" s="33"/>
      <c r="K249" s="65">
        <f t="shared" si="4"/>
        <v>483</v>
      </c>
    </row>
    <row r="250" spans="1:11">
      <c r="A250" s="15">
        <v>245</v>
      </c>
      <c r="B250" s="38" t="s">
        <v>40</v>
      </c>
      <c r="C250" s="41">
        <v>43376</v>
      </c>
      <c r="D250" s="40">
        <v>2</v>
      </c>
      <c r="E250" s="40" t="s">
        <v>155</v>
      </c>
      <c r="F250" s="33" t="s">
        <v>99</v>
      </c>
      <c r="G250" s="33" t="s">
        <v>163</v>
      </c>
      <c r="H250" s="33"/>
      <c r="I250" s="33"/>
      <c r="J250" s="33"/>
      <c r="K250" s="65">
        <f t="shared" si="4"/>
        <v>481</v>
      </c>
    </row>
    <row r="251" spans="1:11">
      <c r="A251" s="15">
        <v>246</v>
      </c>
      <c r="B251" s="38" t="s">
        <v>40</v>
      </c>
      <c r="C251" s="41">
        <v>43383</v>
      </c>
      <c r="D251" s="40">
        <v>4</v>
      </c>
      <c r="E251" s="40" t="s">
        <v>155</v>
      </c>
      <c r="F251" s="33" t="s">
        <v>99</v>
      </c>
      <c r="G251" s="33" t="s">
        <v>163</v>
      </c>
      <c r="H251" s="33"/>
      <c r="I251" s="33"/>
      <c r="J251" s="33"/>
      <c r="K251" s="65">
        <f t="shared" si="4"/>
        <v>477</v>
      </c>
    </row>
    <row r="252" spans="1:11">
      <c r="A252" s="15">
        <v>247</v>
      </c>
      <c r="B252" s="38" t="s">
        <v>40</v>
      </c>
      <c r="C252" s="41">
        <v>43388</v>
      </c>
      <c r="D252" s="40">
        <v>2</v>
      </c>
      <c r="E252" s="40" t="s">
        <v>155</v>
      </c>
      <c r="F252" s="33" t="s">
        <v>99</v>
      </c>
      <c r="G252" s="33" t="s">
        <v>163</v>
      </c>
      <c r="H252" s="33"/>
      <c r="I252" s="33"/>
      <c r="J252" s="33"/>
      <c r="K252" s="65">
        <f t="shared" si="4"/>
        <v>475</v>
      </c>
    </row>
    <row r="253" spans="1:11">
      <c r="A253" s="15">
        <v>248</v>
      </c>
      <c r="B253" s="38" t="s">
        <v>40</v>
      </c>
      <c r="C253" s="41">
        <v>43397</v>
      </c>
      <c r="D253" s="40">
        <v>1</v>
      </c>
      <c r="E253" s="40" t="s">
        <v>155</v>
      </c>
      <c r="F253" s="33" t="s">
        <v>99</v>
      </c>
      <c r="G253" s="33" t="s">
        <v>163</v>
      </c>
      <c r="H253" s="33"/>
      <c r="I253" s="33"/>
      <c r="J253" s="33"/>
      <c r="K253" s="65">
        <f t="shared" si="4"/>
        <v>474</v>
      </c>
    </row>
    <row r="254" spans="1:11">
      <c r="A254" s="15">
        <v>249</v>
      </c>
      <c r="B254" s="38" t="s">
        <v>40</v>
      </c>
      <c r="C254" s="41">
        <v>43404</v>
      </c>
      <c r="D254" s="40">
        <v>1</v>
      </c>
      <c r="E254" s="40" t="s">
        <v>155</v>
      </c>
      <c r="F254" s="33" t="s">
        <v>99</v>
      </c>
      <c r="G254" s="33" t="s">
        <v>163</v>
      </c>
      <c r="H254" s="33"/>
      <c r="I254" s="33"/>
      <c r="J254" s="33"/>
      <c r="K254" s="65">
        <f t="shared" si="4"/>
        <v>473</v>
      </c>
    </row>
    <row r="255" spans="1:11">
      <c r="A255" s="15">
        <v>250</v>
      </c>
      <c r="B255" s="38" t="s">
        <v>40</v>
      </c>
      <c r="C255" s="41">
        <v>43412</v>
      </c>
      <c r="D255" s="40">
        <v>2</v>
      </c>
      <c r="E255" s="40" t="s">
        <v>155</v>
      </c>
      <c r="F255" s="33" t="s">
        <v>99</v>
      </c>
      <c r="G255" s="33" t="s">
        <v>163</v>
      </c>
      <c r="H255" s="33"/>
      <c r="I255" s="33"/>
      <c r="J255" s="33"/>
      <c r="K255" s="65">
        <f t="shared" si="4"/>
        <v>471</v>
      </c>
    </row>
    <row r="256" spans="1:11">
      <c r="A256" s="15">
        <v>251</v>
      </c>
      <c r="B256" s="38" t="s">
        <v>40</v>
      </c>
      <c r="C256" s="41">
        <v>43418</v>
      </c>
      <c r="D256" s="40">
        <v>5</v>
      </c>
      <c r="E256" s="40" t="s">
        <v>155</v>
      </c>
      <c r="F256" s="33" t="s">
        <v>99</v>
      </c>
      <c r="G256" s="33" t="s">
        <v>163</v>
      </c>
      <c r="H256" s="33"/>
      <c r="I256" s="33"/>
      <c r="J256" s="33"/>
      <c r="K256" s="65">
        <f t="shared" si="4"/>
        <v>466</v>
      </c>
    </row>
    <row r="257" spans="1:11">
      <c r="A257" s="15">
        <v>252</v>
      </c>
      <c r="B257" s="38" t="s">
        <v>40</v>
      </c>
      <c r="C257" s="41">
        <v>43439</v>
      </c>
      <c r="D257" s="40">
        <v>1</v>
      </c>
      <c r="E257" s="40" t="s">
        <v>155</v>
      </c>
      <c r="F257" s="33" t="s">
        <v>99</v>
      </c>
      <c r="G257" s="33" t="s">
        <v>163</v>
      </c>
      <c r="H257" s="33"/>
      <c r="I257" s="33"/>
      <c r="J257" s="33"/>
      <c r="K257" s="65">
        <f t="shared" si="4"/>
        <v>465</v>
      </c>
    </row>
    <row r="258" spans="1:11">
      <c r="A258" s="15">
        <v>253</v>
      </c>
      <c r="B258" s="38" t="s">
        <v>40</v>
      </c>
      <c r="C258" s="41">
        <v>43461</v>
      </c>
      <c r="D258" s="40">
        <v>1</v>
      </c>
      <c r="E258" s="40" t="s">
        <v>59</v>
      </c>
      <c r="F258" s="33" t="s">
        <v>99</v>
      </c>
      <c r="G258" s="33" t="s">
        <v>163</v>
      </c>
      <c r="H258" s="33"/>
      <c r="I258" s="33"/>
      <c r="J258" s="33"/>
      <c r="K258" s="65">
        <f t="shared" si="4"/>
        <v>464</v>
      </c>
    </row>
    <row r="259" spans="1:11">
      <c r="A259" s="15">
        <v>254</v>
      </c>
      <c r="B259" s="38" t="s">
        <v>40</v>
      </c>
      <c r="C259" s="41">
        <v>43495</v>
      </c>
      <c r="D259" s="40">
        <v>2</v>
      </c>
      <c r="E259" s="40" t="s">
        <v>59</v>
      </c>
      <c r="F259" s="33" t="s">
        <v>99</v>
      </c>
      <c r="G259" s="33" t="s">
        <v>163</v>
      </c>
      <c r="H259" s="33"/>
      <c r="I259" s="33"/>
      <c r="J259" s="33"/>
      <c r="K259" s="65">
        <f t="shared" si="4"/>
        <v>462</v>
      </c>
    </row>
    <row r="260" spans="1:11">
      <c r="A260" s="15">
        <v>255</v>
      </c>
      <c r="B260" s="28" t="s">
        <v>36</v>
      </c>
      <c r="C260" s="29">
        <v>43502</v>
      </c>
      <c r="D260" s="30" t="s">
        <v>169</v>
      </c>
      <c r="E260" s="30" t="s">
        <v>58</v>
      </c>
      <c r="F260" s="31" t="s">
        <v>155</v>
      </c>
      <c r="G260" s="31" t="s">
        <v>163</v>
      </c>
      <c r="H260" s="31"/>
      <c r="I260" s="31"/>
      <c r="J260" s="31"/>
      <c r="K260" s="31">
        <v>462</v>
      </c>
    </row>
    <row r="261" spans="1:11">
      <c r="A261" s="15">
        <v>256</v>
      </c>
      <c r="B261" s="28" t="s">
        <v>36</v>
      </c>
      <c r="C261" s="29">
        <v>43510</v>
      </c>
      <c r="D261" s="30">
        <v>160</v>
      </c>
      <c r="E261" s="30" t="s">
        <v>170</v>
      </c>
      <c r="F261" s="31" t="s">
        <v>75</v>
      </c>
      <c r="G261" s="31" t="s">
        <v>163</v>
      </c>
      <c r="H261" s="31"/>
      <c r="I261" s="31"/>
      <c r="J261" s="31"/>
      <c r="K261" s="36">
        <f>+K260+D261</f>
        <v>622</v>
      </c>
    </row>
    <row r="262" spans="1:11">
      <c r="A262" s="15">
        <v>257</v>
      </c>
      <c r="B262" s="28" t="s">
        <v>36</v>
      </c>
      <c r="C262" s="29">
        <v>43521</v>
      </c>
      <c r="D262" s="30">
        <v>160</v>
      </c>
      <c r="E262" s="30" t="s">
        <v>75</v>
      </c>
      <c r="F262" s="31" t="s">
        <v>59</v>
      </c>
      <c r="G262" s="31" t="s">
        <v>163</v>
      </c>
      <c r="H262" s="31"/>
      <c r="I262" s="31"/>
      <c r="J262" s="31"/>
      <c r="K262" s="36">
        <f>+K261+D262</f>
        <v>782</v>
      </c>
    </row>
    <row r="263" spans="1:11">
      <c r="A263" s="15">
        <v>258</v>
      </c>
      <c r="B263" s="28" t="s">
        <v>36</v>
      </c>
      <c r="C263" s="29">
        <v>43563</v>
      </c>
      <c r="D263" s="30">
        <v>140</v>
      </c>
      <c r="E263" s="30" t="s">
        <v>171</v>
      </c>
      <c r="F263" s="31" t="s">
        <v>129</v>
      </c>
      <c r="G263" s="31" t="s">
        <v>163</v>
      </c>
      <c r="H263" s="31"/>
      <c r="I263" s="31"/>
      <c r="J263" s="31"/>
      <c r="K263" s="36">
        <f>+K262+D263</f>
        <v>922</v>
      </c>
    </row>
    <row r="264" spans="1:11">
      <c r="A264" s="15">
        <v>259</v>
      </c>
      <c r="B264" s="38" t="s">
        <v>40</v>
      </c>
      <c r="C264" s="41">
        <v>43572</v>
      </c>
      <c r="D264" s="40">
        <v>2</v>
      </c>
      <c r="E264" s="33" t="s">
        <v>155</v>
      </c>
      <c r="F264" s="33" t="s">
        <v>99</v>
      </c>
      <c r="G264" s="33" t="s">
        <v>163</v>
      </c>
      <c r="H264" s="33"/>
      <c r="I264" s="33"/>
      <c r="J264" s="33"/>
      <c r="K264" s="65">
        <f t="shared" ref="K264:K280" si="5">+K263-D264</f>
        <v>920</v>
      </c>
    </row>
    <row r="265" spans="1:11">
      <c r="A265" s="15">
        <v>260</v>
      </c>
      <c r="B265" s="38" t="s">
        <v>40</v>
      </c>
      <c r="C265" s="41">
        <v>43577</v>
      </c>
      <c r="D265" s="40">
        <v>30</v>
      </c>
      <c r="E265" s="33" t="s">
        <v>129</v>
      </c>
      <c r="F265" s="33" t="s">
        <v>41</v>
      </c>
      <c r="G265" s="33" t="s">
        <v>163</v>
      </c>
      <c r="H265" s="33"/>
      <c r="I265" s="33"/>
      <c r="J265" s="33"/>
      <c r="K265" s="65">
        <f t="shared" si="5"/>
        <v>890</v>
      </c>
    </row>
    <row r="266" spans="1:11">
      <c r="A266" s="15">
        <v>261</v>
      </c>
      <c r="B266" s="38" t="s">
        <v>40</v>
      </c>
      <c r="C266" s="41">
        <v>43592</v>
      </c>
      <c r="D266" s="40">
        <v>1</v>
      </c>
      <c r="E266" s="33" t="s">
        <v>155</v>
      </c>
      <c r="F266" s="33" t="s">
        <v>99</v>
      </c>
      <c r="G266" s="33" t="s">
        <v>163</v>
      </c>
      <c r="H266" s="33"/>
      <c r="I266" s="33"/>
      <c r="J266" s="33"/>
      <c r="K266" s="65">
        <f t="shared" si="5"/>
        <v>889</v>
      </c>
    </row>
    <row r="267" spans="1:11">
      <c r="A267" s="15">
        <v>262</v>
      </c>
      <c r="B267" s="38" t="s">
        <v>40</v>
      </c>
      <c r="C267" s="41">
        <v>43600</v>
      </c>
      <c r="D267" s="40">
        <v>1</v>
      </c>
      <c r="E267" s="33" t="s">
        <v>155</v>
      </c>
      <c r="F267" s="33" t="s">
        <v>99</v>
      </c>
      <c r="G267" s="33" t="s">
        <v>163</v>
      </c>
      <c r="H267" s="33"/>
      <c r="I267" s="33"/>
      <c r="J267" s="33"/>
      <c r="K267" s="65">
        <f t="shared" si="5"/>
        <v>888</v>
      </c>
    </row>
    <row r="268" spans="1:11">
      <c r="A268" s="15">
        <v>263</v>
      </c>
      <c r="B268" s="38" t="s">
        <v>40</v>
      </c>
      <c r="C268" s="41">
        <v>43601</v>
      </c>
      <c r="D268" s="40">
        <v>2</v>
      </c>
      <c r="E268" s="33" t="s">
        <v>129</v>
      </c>
      <c r="F268" s="33" t="s">
        <v>99</v>
      </c>
      <c r="G268" s="33" t="s">
        <v>163</v>
      </c>
      <c r="H268" s="33"/>
      <c r="I268" s="33"/>
      <c r="J268" s="33"/>
      <c r="K268" s="65">
        <f t="shared" si="5"/>
        <v>886</v>
      </c>
    </row>
    <row r="269" spans="1:11">
      <c r="A269" s="15">
        <v>264</v>
      </c>
      <c r="B269" s="38" t="s">
        <v>40</v>
      </c>
      <c r="C269" s="41">
        <v>43607</v>
      </c>
      <c r="D269" s="40">
        <v>1</v>
      </c>
      <c r="E269" s="33" t="s">
        <v>155</v>
      </c>
      <c r="F269" s="33" t="s">
        <v>99</v>
      </c>
      <c r="G269" s="33" t="s">
        <v>163</v>
      </c>
      <c r="H269" s="33"/>
      <c r="I269" s="33"/>
      <c r="J269" s="33"/>
      <c r="K269" s="65">
        <f t="shared" si="5"/>
        <v>885</v>
      </c>
    </row>
    <row r="270" spans="1:11">
      <c r="A270" s="15">
        <v>265</v>
      </c>
      <c r="B270" s="38" t="s">
        <v>40</v>
      </c>
      <c r="C270" s="41">
        <v>43616</v>
      </c>
      <c r="D270" s="40">
        <v>40</v>
      </c>
      <c r="E270" s="33" t="s">
        <v>129</v>
      </c>
      <c r="F270" s="33" t="s">
        <v>41</v>
      </c>
      <c r="G270" s="33" t="s">
        <v>163</v>
      </c>
      <c r="H270" s="33"/>
      <c r="I270" s="33"/>
      <c r="J270" s="33"/>
      <c r="K270" s="65">
        <f t="shared" si="5"/>
        <v>845</v>
      </c>
    </row>
    <row r="271" spans="1:11">
      <c r="A271" s="15">
        <v>266</v>
      </c>
      <c r="B271" s="38" t="s">
        <v>40</v>
      </c>
      <c r="C271" s="41">
        <v>43620</v>
      </c>
      <c r="D271" s="40">
        <v>1</v>
      </c>
      <c r="E271" s="33" t="s">
        <v>155</v>
      </c>
      <c r="F271" s="33" t="s">
        <v>99</v>
      </c>
      <c r="G271" s="33" t="s">
        <v>163</v>
      </c>
      <c r="H271" s="33"/>
      <c r="I271" s="33"/>
      <c r="J271" s="33"/>
      <c r="K271" s="65">
        <f t="shared" si="5"/>
        <v>844</v>
      </c>
    </row>
    <row r="272" spans="1:11">
      <c r="A272" s="15">
        <v>267</v>
      </c>
      <c r="B272" s="38" t="s">
        <v>40</v>
      </c>
      <c r="C272" s="41">
        <v>43628</v>
      </c>
      <c r="D272" s="40">
        <v>3</v>
      </c>
      <c r="E272" s="33" t="s">
        <v>155</v>
      </c>
      <c r="F272" s="33" t="s">
        <v>99</v>
      </c>
      <c r="G272" s="33" t="s">
        <v>163</v>
      </c>
      <c r="H272" s="33"/>
      <c r="I272" s="33"/>
      <c r="J272" s="33"/>
      <c r="K272" s="65">
        <f t="shared" si="5"/>
        <v>841</v>
      </c>
    </row>
    <row r="273" spans="1:11">
      <c r="A273" s="15">
        <v>268</v>
      </c>
      <c r="B273" s="38" t="s">
        <v>40</v>
      </c>
      <c r="C273" s="41">
        <v>43630</v>
      </c>
      <c r="D273" s="40">
        <v>37</v>
      </c>
      <c r="E273" s="33" t="s">
        <v>129</v>
      </c>
      <c r="F273" s="33" t="s">
        <v>41</v>
      </c>
      <c r="G273" s="33" t="s">
        <v>163</v>
      </c>
      <c r="H273" s="33"/>
      <c r="I273" s="33"/>
      <c r="J273" s="33"/>
      <c r="K273" s="65">
        <f t="shared" si="5"/>
        <v>804</v>
      </c>
    </row>
    <row r="274" spans="1:11">
      <c r="A274" s="15">
        <v>269</v>
      </c>
      <c r="B274" s="38" t="s">
        <v>40</v>
      </c>
      <c r="C274" s="41">
        <v>43635</v>
      </c>
      <c r="D274" s="40">
        <v>1</v>
      </c>
      <c r="E274" s="33" t="s">
        <v>155</v>
      </c>
      <c r="F274" s="33" t="s">
        <v>99</v>
      </c>
      <c r="G274" s="33" t="s">
        <v>163</v>
      </c>
      <c r="H274" s="33"/>
      <c r="I274" s="33"/>
      <c r="J274" s="33"/>
      <c r="K274" s="65">
        <f t="shared" si="5"/>
        <v>803</v>
      </c>
    </row>
    <row r="275" spans="1:11">
      <c r="A275" s="15">
        <v>270</v>
      </c>
      <c r="B275" s="38" t="s">
        <v>40</v>
      </c>
      <c r="C275" s="41">
        <v>43661</v>
      </c>
      <c r="D275" s="40">
        <v>230</v>
      </c>
      <c r="E275" s="33" t="s">
        <v>155</v>
      </c>
      <c r="F275" s="33" t="s">
        <v>41</v>
      </c>
      <c r="G275" s="33" t="s">
        <v>163</v>
      </c>
      <c r="H275" s="33" t="s">
        <v>172</v>
      </c>
      <c r="I275" s="33"/>
      <c r="J275" s="33"/>
      <c r="K275" s="65">
        <f t="shared" si="5"/>
        <v>573</v>
      </c>
    </row>
    <row r="276" spans="1:11">
      <c r="A276" s="15">
        <v>271</v>
      </c>
      <c r="B276" s="38" t="s">
        <v>40</v>
      </c>
      <c r="C276" s="41">
        <v>43663</v>
      </c>
      <c r="D276" s="40">
        <v>1</v>
      </c>
      <c r="E276" s="33" t="s">
        <v>129</v>
      </c>
      <c r="F276" s="33" t="s">
        <v>99</v>
      </c>
      <c r="G276" s="33" t="s">
        <v>161</v>
      </c>
      <c r="H276" s="33"/>
      <c r="I276" s="33"/>
      <c r="J276" s="33"/>
      <c r="K276" s="65">
        <f t="shared" si="5"/>
        <v>572</v>
      </c>
    </row>
    <row r="277" spans="1:11">
      <c r="A277" s="15">
        <v>272</v>
      </c>
      <c r="B277" s="38" t="s">
        <v>40</v>
      </c>
      <c r="C277" s="41">
        <v>43665</v>
      </c>
      <c r="D277" s="40">
        <v>24</v>
      </c>
      <c r="E277" s="33" t="s">
        <v>129</v>
      </c>
      <c r="F277" s="33" t="s">
        <v>41</v>
      </c>
      <c r="G277" s="33" t="s">
        <v>161</v>
      </c>
      <c r="H277" s="33"/>
      <c r="I277" s="33"/>
      <c r="J277" s="33"/>
      <c r="K277" s="65">
        <f t="shared" si="5"/>
        <v>548</v>
      </c>
    </row>
    <row r="278" spans="1:11">
      <c r="A278" s="15">
        <v>273</v>
      </c>
      <c r="B278" s="38" t="s">
        <v>40</v>
      </c>
      <c r="C278" s="41">
        <v>43668</v>
      </c>
      <c r="D278" s="40">
        <v>1</v>
      </c>
      <c r="E278" s="33" t="s">
        <v>129</v>
      </c>
      <c r="F278" s="33" t="s">
        <v>99</v>
      </c>
      <c r="G278" s="33" t="s">
        <v>161</v>
      </c>
      <c r="H278" s="33"/>
      <c r="I278" s="33"/>
      <c r="J278" s="33"/>
      <c r="K278" s="65">
        <f t="shared" si="5"/>
        <v>547</v>
      </c>
    </row>
    <row r="279" spans="1:11">
      <c r="A279" s="15">
        <v>274</v>
      </c>
      <c r="B279" s="38" t="s">
        <v>40</v>
      </c>
      <c r="C279" s="41">
        <v>43676</v>
      </c>
      <c r="D279" s="40">
        <v>1</v>
      </c>
      <c r="E279" s="33" t="s">
        <v>129</v>
      </c>
      <c r="F279" s="33" t="s">
        <v>99</v>
      </c>
      <c r="G279" s="33" t="s">
        <v>161</v>
      </c>
      <c r="H279" s="33"/>
      <c r="I279" s="33"/>
      <c r="J279" s="33"/>
      <c r="K279" s="65">
        <f t="shared" si="5"/>
        <v>546</v>
      </c>
    </row>
    <row r="280" spans="1:11">
      <c r="A280" s="15">
        <v>275</v>
      </c>
      <c r="B280" s="38" t="s">
        <v>40</v>
      </c>
      <c r="C280" s="41">
        <v>43682</v>
      </c>
      <c r="D280" s="40">
        <v>1</v>
      </c>
      <c r="E280" s="33" t="s">
        <v>129</v>
      </c>
      <c r="F280" s="33" t="s">
        <v>99</v>
      </c>
      <c r="G280" s="33" t="s">
        <v>161</v>
      </c>
      <c r="H280" s="33"/>
      <c r="I280" s="33"/>
      <c r="J280" s="33"/>
      <c r="K280" s="65">
        <f t="shared" si="5"/>
        <v>545</v>
      </c>
    </row>
    <row r="281" spans="1:11">
      <c r="A281" s="15">
        <v>276</v>
      </c>
      <c r="B281" s="28" t="s">
        <v>36</v>
      </c>
      <c r="C281" s="29">
        <v>43733</v>
      </c>
      <c r="D281" s="30">
        <v>545</v>
      </c>
      <c r="E281" s="31" t="s">
        <v>173</v>
      </c>
      <c r="F281" s="31" t="s">
        <v>174</v>
      </c>
      <c r="G281" s="31" t="s">
        <v>175</v>
      </c>
      <c r="H281" s="31"/>
      <c r="I281" s="31"/>
      <c r="J281" s="31"/>
      <c r="K281" s="36">
        <v>545</v>
      </c>
    </row>
    <row r="282" spans="1:11">
      <c r="A282" s="15">
        <v>277</v>
      </c>
      <c r="B282" s="38" t="s">
        <v>40</v>
      </c>
      <c r="C282" s="41">
        <v>43754</v>
      </c>
      <c r="D282" s="40">
        <v>100</v>
      </c>
      <c r="E282" s="33" t="s">
        <v>129</v>
      </c>
      <c r="F282" s="33" t="s">
        <v>41</v>
      </c>
      <c r="G282" s="33" t="s">
        <v>60</v>
      </c>
      <c r="H282" s="33"/>
      <c r="I282" s="33"/>
      <c r="J282" s="33"/>
      <c r="K282" s="65">
        <f>+K280-D282</f>
        <v>445</v>
      </c>
    </row>
    <row r="283" spans="1:11">
      <c r="A283" s="15">
        <v>278</v>
      </c>
      <c r="B283" s="38" t="s">
        <v>40</v>
      </c>
      <c r="C283" s="41">
        <v>43790</v>
      </c>
      <c r="D283" s="40">
        <v>151</v>
      </c>
      <c r="E283" s="33" t="s">
        <v>129</v>
      </c>
      <c r="F283" s="33" t="s">
        <v>41</v>
      </c>
      <c r="G283" s="33" t="s">
        <v>60</v>
      </c>
      <c r="H283" s="33"/>
      <c r="I283" s="33"/>
      <c r="J283" s="33"/>
      <c r="K283" s="65">
        <f>+K282-D283</f>
        <v>294</v>
      </c>
    </row>
    <row r="284" spans="1:11">
      <c r="A284" s="15">
        <v>279</v>
      </c>
      <c r="B284" s="38" t="s">
        <v>40</v>
      </c>
      <c r="C284" s="41">
        <v>43859</v>
      </c>
      <c r="D284" s="40">
        <v>1</v>
      </c>
      <c r="E284" s="33" t="s">
        <v>155</v>
      </c>
      <c r="F284" s="33" t="s">
        <v>99</v>
      </c>
      <c r="G284" s="33" t="s">
        <v>175</v>
      </c>
      <c r="H284" s="33"/>
      <c r="I284" s="33"/>
      <c r="J284" s="33"/>
      <c r="K284" s="65">
        <v>293</v>
      </c>
    </row>
    <row r="285" spans="1:11">
      <c r="A285" s="15">
        <v>280</v>
      </c>
      <c r="B285" s="28" t="s">
        <v>36</v>
      </c>
      <c r="C285" s="29">
        <v>43864</v>
      </c>
      <c r="D285" s="30" t="s">
        <v>57</v>
      </c>
      <c r="E285" s="31" t="s">
        <v>58</v>
      </c>
      <c r="F285" s="31" t="s">
        <v>59</v>
      </c>
      <c r="G285" s="31" t="s">
        <v>60</v>
      </c>
      <c r="H285" s="31"/>
      <c r="I285" s="31"/>
      <c r="J285" s="31"/>
      <c r="K285" s="36">
        <v>293</v>
      </c>
    </row>
    <row r="286" spans="1:11">
      <c r="A286" s="15">
        <v>281</v>
      </c>
      <c r="B286" s="38" t="s">
        <v>40</v>
      </c>
      <c r="C286" s="41">
        <v>43865</v>
      </c>
      <c r="D286" s="40">
        <v>3</v>
      </c>
      <c r="E286" s="40" t="s">
        <v>75</v>
      </c>
      <c r="F286" s="33" t="s">
        <v>99</v>
      </c>
      <c r="G286" s="33" t="s">
        <v>175</v>
      </c>
      <c r="H286" s="33"/>
      <c r="I286" s="33"/>
      <c r="J286" s="33"/>
      <c r="K286" s="33">
        <v>290</v>
      </c>
    </row>
    <row r="287" spans="1:11">
      <c r="A287" s="15">
        <v>282</v>
      </c>
      <c r="B287" s="38" t="s">
        <v>40</v>
      </c>
      <c r="C287" s="41">
        <v>43872</v>
      </c>
      <c r="D287" s="40">
        <v>1</v>
      </c>
      <c r="E287" s="40" t="s">
        <v>75</v>
      </c>
      <c r="F287" s="33" t="s">
        <v>99</v>
      </c>
      <c r="G287" s="33" t="s">
        <v>175</v>
      </c>
      <c r="H287" s="33"/>
      <c r="I287" s="33"/>
      <c r="J287" s="33"/>
      <c r="K287" s="33">
        <v>289</v>
      </c>
    </row>
    <row r="288" spans="1:11">
      <c r="A288" s="15">
        <v>283</v>
      </c>
      <c r="B288" s="28" t="s">
        <v>36</v>
      </c>
      <c r="C288" s="29">
        <v>43885</v>
      </c>
      <c r="D288" s="30">
        <v>128</v>
      </c>
      <c r="E288" s="30" t="s">
        <v>61</v>
      </c>
      <c r="F288" s="31" t="s">
        <v>62</v>
      </c>
      <c r="G288" s="31" t="s">
        <v>60</v>
      </c>
      <c r="H288" s="31"/>
      <c r="I288" s="31"/>
      <c r="J288" s="31"/>
      <c r="K288" s="31">
        <v>417</v>
      </c>
    </row>
    <row r="289" spans="1:11">
      <c r="A289" s="15">
        <v>284</v>
      </c>
      <c r="B289" s="38" t="s">
        <v>40</v>
      </c>
      <c r="C289" s="41">
        <v>43886</v>
      </c>
      <c r="D289" s="40">
        <v>1</v>
      </c>
      <c r="E289" s="40" t="s">
        <v>75</v>
      </c>
      <c r="F289" s="33" t="s">
        <v>99</v>
      </c>
      <c r="G289" s="33" t="s">
        <v>175</v>
      </c>
      <c r="H289" s="33"/>
      <c r="I289" s="33"/>
      <c r="J289" s="33"/>
      <c r="K289" s="33">
        <v>416</v>
      </c>
    </row>
    <row r="290" spans="1:11">
      <c r="A290" s="15">
        <v>285</v>
      </c>
      <c r="B290" s="38" t="s">
        <v>40</v>
      </c>
      <c r="C290" s="41">
        <v>43893</v>
      </c>
      <c r="D290" s="40">
        <v>1</v>
      </c>
      <c r="E290" s="40" t="s">
        <v>59</v>
      </c>
      <c r="F290" s="33" t="s">
        <v>99</v>
      </c>
      <c r="G290" s="33" t="s">
        <v>175</v>
      </c>
      <c r="H290" s="33"/>
      <c r="I290" s="33"/>
      <c r="J290" s="33"/>
      <c r="K290" s="33">
        <v>415</v>
      </c>
    </row>
    <row r="291" spans="1:11">
      <c r="A291" s="15">
        <v>286</v>
      </c>
      <c r="B291" s="38" t="s">
        <v>40</v>
      </c>
      <c r="C291" s="41">
        <v>43893</v>
      </c>
      <c r="D291" s="40">
        <v>1</v>
      </c>
      <c r="E291" s="40" t="s">
        <v>155</v>
      </c>
      <c r="F291" s="33" t="s">
        <v>99</v>
      </c>
      <c r="G291" s="33" t="s">
        <v>175</v>
      </c>
      <c r="H291" s="33"/>
      <c r="I291" s="33"/>
      <c r="J291" s="33"/>
      <c r="K291" s="33">
        <v>414</v>
      </c>
    </row>
    <row r="292" spans="1:11">
      <c r="A292" s="15">
        <v>287</v>
      </c>
      <c r="B292" s="28" t="s">
        <v>36</v>
      </c>
      <c r="C292" s="29">
        <v>43895</v>
      </c>
      <c r="D292" s="30">
        <v>70</v>
      </c>
      <c r="E292" s="30" t="s">
        <v>61</v>
      </c>
      <c r="F292" s="31" t="s">
        <v>102</v>
      </c>
      <c r="G292" s="31" t="s">
        <v>60</v>
      </c>
      <c r="H292" s="31"/>
      <c r="I292" s="31"/>
      <c r="J292" s="31"/>
      <c r="K292" s="31">
        <v>484</v>
      </c>
    </row>
    <row r="293" spans="1:11">
      <c r="A293" s="15">
        <v>288</v>
      </c>
      <c r="B293" s="45" t="s">
        <v>40</v>
      </c>
      <c r="C293" s="46">
        <v>43913</v>
      </c>
      <c r="D293" s="47">
        <v>2</v>
      </c>
      <c r="E293" s="47" t="s">
        <v>62</v>
      </c>
      <c r="F293" s="48" t="s">
        <v>80</v>
      </c>
      <c r="G293" s="48" t="s">
        <v>60</v>
      </c>
      <c r="H293" s="48"/>
      <c r="I293" s="48"/>
      <c r="J293" s="66"/>
      <c r="K293" s="48">
        <f t="shared" ref="K293:K298" si="6">+K292-D293</f>
        <v>482</v>
      </c>
    </row>
    <row r="294" spans="1:11">
      <c r="A294" s="15">
        <v>289</v>
      </c>
      <c r="B294" s="45" t="s">
        <v>40</v>
      </c>
      <c r="C294" s="46">
        <v>43913</v>
      </c>
      <c r="D294" s="47">
        <v>100</v>
      </c>
      <c r="E294" s="47" t="s">
        <v>62</v>
      </c>
      <c r="F294" s="48" t="s">
        <v>41</v>
      </c>
      <c r="G294" s="48" t="s">
        <v>60</v>
      </c>
      <c r="H294" s="48"/>
      <c r="I294" s="48"/>
      <c r="J294" s="66"/>
      <c r="K294" s="48">
        <f t="shared" si="6"/>
        <v>382</v>
      </c>
    </row>
    <row r="295" spans="1:11">
      <c r="A295" s="15">
        <v>290</v>
      </c>
      <c r="B295" s="38" t="s">
        <v>40</v>
      </c>
      <c r="C295" s="41">
        <v>43931</v>
      </c>
      <c r="D295" s="40">
        <v>99</v>
      </c>
      <c r="E295" s="40" t="s">
        <v>62</v>
      </c>
      <c r="F295" s="33" t="s">
        <v>41</v>
      </c>
      <c r="G295" s="33" t="s">
        <v>60</v>
      </c>
      <c r="H295" s="33"/>
      <c r="I295" s="33"/>
      <c r="J295" s="42"/>
      <c r="K295" s="48">
        <f t="shared" si="6"/>
        <v>283</v>
      </c>
    </row>
    <row r="296" spans="1:11">
      <c r="A296" s="15">
        <v>291</v>
      </c>
      <c r="B296" s="38" t="s">
        <v>40</v>
      </c>
      <c r="C296" s="41">
        <v>44012</v>
      </c>
      <c r="D296" s="40">
        <v>1</v>
      </c>
      <c r="E296" s="40" t="s">
        <v>155</v>
      </c>
      <c r="F296" s="33" t="s">
        <v>80</v>
      </c>
      <c r="G296" s="33" t="s">
        <v>175</v>
      </c>
      <c r="H296" s="33"/>
      <c r="I296" s="33"/>
      <c r="J296" s="42"/>
      <c r="K296" s="48">
        <f t="shared" si="6"/>
        <v>282</v>
      </c>
    </row>
    <row r="297" spans="1:11">
      <c r="A297" s="15">
        <v>292</v>
      </c>
      <c r="B297" s="38" t="s">
        <v>40</v>
      </c>
      <c r="C297" s="41">
        <v>44090</v>
      </c>
      <c r="D297" s="40">
        <v>4</v>
      </c>
      <c r="E297" s="40" t="s">
        <v>75</v>
      </c>
      <c r="F297" s="33" t="s">
        <v>80</v>
      </c>
      <c r="G297" s="33" t="s">
        <v>175</v>
      </c>
      <c r="H297" s="33"/>
      <c r="I297" s="33"/>
      <c r="J297" s="42"/>
      <c r="K297" s="48">
        <f t="shared" si="6"/>
        <v>278</v>
      </c>
    </row>
    <row r="298" spans="1:11">
      <c r="A298" s="15">
        <v>293</v>
      </c>
      <c r="B298" s="38" t="s">
        <v>40</v>
      </c>
      <c r="C298" s="41" t="s">
        <v>176</v>
      </c>
      <c r="D298" s="40">
        <v>1</v>
      </c>
      <c r="E298" s="40" t="s">
        <v>75</v>
      </c>
      <c r="F298" s="33" t="s">
        <v>80</v>
      </c>
      <c r="G298" s="33" t="s">
        <v>175</v>
      </c>
      <c r="H298" s="33"/>
      <c r="I298" s="33"/>
      <c r="J298" s="42"/>
      <c r="K298" s="48">
        <f t="shared" si="6"/>
        <v>277</v>
      </c>
    </row>
    <row r="299" spans="1:11">
      <c r="A299" s="15">
        <v>294</v>
      </c>
      <c r="B299" s="38" t="s">
        <v>40</v>
      </c>
      <c r="C299" s="41">
        <v>44126</v>
      </c>
      <c r="D299" s="40">
        <v>1</v>
      </c>
      <c r="E299" s="40" t="s">
        <v>75</v>
      </c>
      <c r="F299" s="33" t="s">
        <v>80</v>
      </c>
      <c r="G299" s="33" t="s">
        <v>175</v>
      </c>
      <c r="H299" s="33"/>
      <c r="I299" s="33"/>
      <c r="J299" s="42"/>
      <c r="K299" s="48">
        <f t="shared" ref="K299:K303" si="7">+K298-D299</f>
        <v>276</v>
      </c>
    </row>
    <row r="300" spans="1:11">
      <c r="A300" s="15">
        <v>295</v>
      </c>
      <c r="B300" s="38" t="s">
        <v>40</v>
      </c>
      <c r="C300" s="41">
        <v>44127</v>
      </c>
      <c r="D300" s="40">
        <v>1</v>
      </c>
      <c r="E300" s="40" t="s">
        <v>75</v>
      </c>
      <c r="F300" s="33" t="s">
        <v>80</v>
      </c>
      <c r="G300" s="33" t="s">
        <v>175</v>
      </c>
      <c r="H300" s="33"/>
      <c r="I300" s="33"/>
      <c r="J300" s="42"/>
      <c r="K300" s="48">
        <f t="shared" si="7"/>
        <v>275</v>
      </c>
    </row>
    <row r="301" spans="1:11">
      <c r="A301" s="15">
        <v>296</v>
      </c>
      <c r="B301" s="38" t="s">
        <v>40</v>
      </c>
      <c r="C301" s="41">
        <v>44127</v>
      </c>
      <c r="D301" s="40">
        <v>1</v>
      </c>
      <c r="E301" s="40" t="s">
        <v>155</v>
      </c>
      <c r="F301" s="33" t="s">
        <v>80</v>
      </c>
      <c r="G301" s="33" t="s">
        <v>175</v>
      </c>
      <c r="H301" s="33"/>
      <c r="I301" s="33"/>
      <c r="J301" s="42"/>
      <c r="K301" s="48">
        <f t="shared" si="7"/>
        <v>274</v>
      </c>
    </row>
    <row r="302" spans="1:11">
      <c r="A302" s="15">
        <v>297</v>
      </c>
      <c r="B302" s="38" t="s">
        <v>40</v>
      </c>
      <c r="C302" s="41">
        <v>44130</v>
      </c>
      <c r="D302" s="40">
        <v>1</v>
      </c>
      <c r="E302" s="40" t="s">
        <v>75</v>
      </c>
      <c r="F302" s="33" t="s">
        <v>80</v>
      </c>
      <c r="G302" s="33" t="s">
        <v>175</v>
      </c>
      <c r="H302" s="33"/>
      <c r="I302" s="33"/>
      <c r="J302" s="42"/>
      <c r="K302" s="48">
        <f t="shared" si="7"/>
        <v>273</v>
      </c>
    </row>
    <row r="303" spans="1:11">
      <c r="A303" s="15">
        <v>298</v>
      </c>
      <c r="B303" s="38" t="s">
        <v>40</v>
      </c>
      <c r="C303" s="41">
        <v>44132</v>
      </c>
      <c r="D303" s="40">
        <v>1</v>
      </c>
      <c r="E303" s="40" t="s">
        <v>75</v>
      </c>
      <c r="F303" s="33" t="s">
        <v>80</v>
      </c>
      <c r="G303" s="33" t="s">
        <v>175</v>
      </c>
      <c r="H303" s="33"/>
      <c r="I303" s="33"/>
      <c r="J303" s="42"/>
      <c r="K303" s="48">
        <f t="shared" si="7"/>
        <v>272</v>
      </c>
    </row>
    <row r="304" spans="1:11">
      <c r="A304" s="15">
        <v>299</v>
      </c>
      <c r="B304" s="38" t="s">
        <v>40</v>
      </c>
      <c r="C304" s="41">
        <v>44138</v>
      </c>
      <c r="D304" s="40">
        <v>1</v>
      </c>
      <c r="E304" s="40" t="s">
        <v>75</v>
      </c>
      <c r="F304" s="33" t="s">
        <v>80</v>
      </c>
      <c r="G304" s="33" t="s">
        <v>175</v>
      </c>
      <c r="H304" s="33"/>
      <c r="I304" s="33"/>
      <c r="J304" s="42"/>
      <c r="K304" s="48">
        <f>+K303-D304</f>
        <v>271</v>
      </c>
    </row>
    <row r="305" spans="1:11">
      <c r="A305" s="15">
        <v>300</v>
      </c>
      <c r="B305" s="38" t="s">
        <v>40</v>
      </c>
      <c r="C305" s="41">
        <v>44151</v>
      </c>
      <c r="D305" s="40">
        <v>3</v>
      </c>
      <c r="E305" s="40" t="s">
        <v>75</v>
      </c>
      <c r="F305" s="33" t="s">
        <v>80</v>
      </c>
      <c r="G305" s="33" t="s">
        <v>175</v>
      </c>
      <c r="H305" s="33"/>
      <c r="I305" s="33"/>
      <c r="J305" s="42"/>
      <c r="K305" s="48">
        <v>268</v>
      </c>
    </row>
    <row r="306" spans="1:11">
      <c r="A306" s="15">
        <v>301</v>
      </c>
      <c r="B306" s="38" t="s">
        <v>40</v>
      </c>
      <c r="C306" s="71">
        <v>44160</v>
      </c>
      <c r="D306" s="72">
        <v>1</v>
      </c>
      <c r="E306" s="73" t="s">
        <v>75</v>
      </c>
      <c r="F306" s="74" t="s">
        <v>80</v>
      </c>
      <c r="G306" s="74" t="s">
        <v>175</v>
      </c>
      <c r="H306" s="75"/>
      <c r="I306" s="75"/>
      <c r="J306" s="76"/>
      <c r="K306" s="77">
        <f>+K305-D306</f>
        <v>267</v>
      </c>
    </row>
    <row r="307" spans="1:11">
      <c r="A307" s="15">
        <v>302</v>
      </c>
      <c r="B307" s="38" t="s">
        <v>40</v>
      </c>
      <c r="C307" s="71">
        <v>44186</v>
      </c>
      <c r="D307" s="72">
        <v>4</v>
      </c>
      <c r="E307" s="73" t="s">
        <v>75</v>
      </c>
      <c r="F307" s="74" t="s">
        <v>80</v>
      </c>
      <c r="G307" s="74" t="s">
        <v>175</v>
      </c>
      <c r="H307" s="75"/>
      <c r="I307" s="75"/>
      <c r="J307" s="76"/>
      <c r="K307" s="77">
        <f t="shared" ref="K307:K310" si="8">+K306-D307</f>
        <v>263</v>
      </c>
    </row>
    <row r="308" spans="1:11">
      <c r="A308" s="15">
        <v>303</v>
      </c>
      <c r="B308" s="38" t="s">
        <v>40</v>
      </c>
      <c r="C308" s="71">
        <v>44187</v>
      </c>
      <c r="D308" s="72">
        <v>1</v>
      </c>
      <c r="E308" s="73" t="s">
        <v>75</v>
      </c>
      <c r="F308" s="74" t="s">
        <v>80</v>
      </c>
      <c r="G308" s="74" t="s">
        <v>175</v>
      </c>
      <c r="H308" s="75"/>
      <c r="I308" s="75"/>
      <c r="J308" s="76"/>
      <c r="K308" s="77">
        <f t="shared" si="8"/>
        <v>262</v>
      </c>
    </row>
    <row r="309" spans="1:11">
      <c r="A309" s="15">
        <v>304</v>
      </c>
      <c r="B309" s="38" t="s">
        <v>40</v>
      </c>
      <c r="C309" s="71">
        <v>44203</v>
      </c>
      <c r="D309" s="72">
        <v>1</v>
      </c>
      <c r="E309" s="73" t="s">
        <v>75</v>
      </c>
      <c r="F309" s="74" t="s">
        <v>80</v>
      </c>
      <c r="G309" s="74" t="s">
        <v>175</v>
      </c>
      <c r="H309" s="75"/>
      <c r="I309" s="75"/>
      <c r="J309" s="76"/>
      <c r="K309" s="77">
        <f t="shared" si="8"/>
        <v>261</v>
      </c>
    </row>
    <row r="310" spans="1:11">
      <c r="A310" s="15">
        <v>305</v>
      </c>
      <c r="B310" s="38" t="s">
        <v>40</v>
      </c>
      <c r="C310" s="71">
        <v>44207</v>
      </c>
      <c r="D310" s="72">
        <v>1</v>
      </c>
      <c r="E310" s="73" t="s">
        <v>155</v>
      </c>
      <c r="F310" s="74" t="s">
        <v>80</v>
      </c>
      <c r="G310" s="74" t="s">
        <v>175</v>
      </c>
      <c r="H310" s="75"/>
      <c r="I310" s="75"/>
      <c r="J310" s="76"/>
      <c r="K310" s="77">
        <f t="shared" si="8"/>
        <v>260</v>
      </c>
    </row>
    <row r="311" spans="1:11">
      <c r="A311" s="15">
        <v>306</v>
      </c>
      <c r="B311" s="78" t="s">
        <v>40</v>
      </c>
      <c r="C311" s="71">
        <v>44216</v>
      </c>
      <c r="D311" s="72">
        <v>1</v>
      </c>
      <c r="E311" s="73" t="s">
        <v>155</v>
      </c>
      <c r="F311" s="74" t="s">
        <v>80</v>
      </c>
      <c r="G311" s="74" t="s">
        <v>175</v>
      </c>
      <c r="H311" s="75"/>
      <c r="I311" s="75"/>
      <c r="J311" s="76"/>
      <c r="K311" s="75">
        <v>259</v>
      </c>
    </row>
    <row r="312" spans="1:11">
      <c r="A312" s="15">
        <v>307</v>
      </c>
      <c r="B312" s="86" t="s">
        <v>36</v>
      </c>
      <c r="C312" s="20">
        <v>44230</v>
      </c>
      <c r="D312" s="21">
        <v>100</v>
      </c>
      <c r="E312" s="21" t="s">
        <v>207</v>
      </c>
      <c r="F312" s="25" t="s">
        <v>62</v>
      </c>
      <c r="G312" s="25" t="s">
        <v>60</v>
      </c>
      <c r="H312" s="25"/>
      <c r="I312" s="25"/>
      <c r="J312" s="25"/>
      <c r="K312" s="21">
        <v>359</v>
      </c>
    </row>
    <row r="313" spans="1:11">
      <c r="A313" s="15">
        <v>308</v>
      </c>
      <c r="B313" s="78" t="s">
        <v>40</v>
      </c>
      <c r="C313" s="71">
        <v>44231</v>
      </c>
      <c r="D313" s="72">
        <v>1</v>
      </c>
      <c r="E313" s="72" t="s">
        <v>155</v>
      </c>
      <c r="F313" s="75" t="s">
        <v>80</v>
      </c>
      <c r="G313" s="75" t="s">
        <v>175</v>
      </c>
      <c r="H313" s="75"/>
      <c r="I313" s="75"/>
      <c r="J313" s="76"/>
      <c r="K313" s="75">
        <v>358</v>
      </c>
    </row>
    <row r="314" spans="1:11">
      <c r="A314" s="15">
        <v>309</v>
      </c>
      <c r="B314" s="79" t="s">
        <v>36</v>
      </c>
      <c r="C314" s="80">
        <v>44232</v>
      </c>
      <c r="D314" s="81">
        <v>60</v>
      </c>
      <c r="E314" s="81" t="s">
        <v>207</v>
      </c>
      <c r="F314" s="82" t="s">
        <v>62</v>
      </c>
      <c r="G314" s="82" t="s">
        <v>60</v>
      </c>
      <c r="H314" s="82"/>
      <c r="I314" s="82"/>
      <c r="J314" s="83"/>
      <c r="K314" s="82">
        <v>418</v>
      </c>
    </row>
    <row r="315" spans="1:11">
      <c r="A315" s="15">
        <v>310</v>
      </c>
      <c r="B315" s="78" t="s">
        <v>40</v>
      </c>
      <c r="C315" s="71">
        <v>44235</v>
      </c>
      <c r="D315" s="72">
        <v>1</v>
      </c>
      <c r="E315" s="72" t="s">
        <v>155</v>
      </c>
      <c r="F315" s="75" t="s">
        <v>41</v>
      </c>
      <c r="G315" s="75" t="s">
        <v>175</v>
      </c>
      <c r="H315" s="75"/>
      <c r="I315" s="75"/>
      <c r="J315" s="76"/>
      <c r="K315" s="77">
        <f>+K314-D315</f>
        <v>417</v>
      </c>
    </row>
    <row r="316" spans="1:11">
      <c r="A316" s="15">
        <v>311</v>
      </c>
      <c r="B316" s="79" t="s">
        <v>36</v>
      </c>
      <c r="C316" s="80">
        <v>44235</v>
      </c>
      <c r="D316" s="81">
        <v>60</v>
      </c>
      <c r="E316" s="81" t="s">
        <v>207</v>
      </c>
      <c r="F316" s="82" t="s">
        <v>82</v>
      </c>
      <c r="G316" s="82" t="s">
        <v>60</v>
      </c>
      <c r="H316" s="82"/>
      <c r="I316" s="82"/>
      <c r="J316" s="83"/>
      <c r="K316" s="85">
        <f>+K315+D316</f>
        <v>477</v>
      </c>
    </row>
    <row r="317" spans="1:11">
      <c r="A317" s="15">
        <v>312</v>
      </c>
      <c r="B317" s="78" t="s">
        <v>40</v>
      </c>
      <c r="C317" s="71">
        <v>44243</v>
      </c>
      <c r="D317" s="72">
        <v>1</v>
      </c>
      <c r="E317" s="72" t="s">
        <v>62</v>
      </c>
      <c r="F317" s="75" t="s">
        <v>80</v>
      </c>
      <c r="G317" s="75" t="s">
        <v>60</v>
      </c>
      <c r="H317" s="75"/>
      <c r="I317" s="75"/>
      <c r="J317" s="76"/>
      <c r="K317" s="77">
        <f t="shared" ref="K317:K324" si="9">+K316-D317</f>
        <v>476</v>
      </c>
    </row>
    <row r="318" spans="1:11">
      <c r="A318" s="15">
        <v>313</v>
      </c>
      <c r="B318" s="78" t="s">
        <v>40</v>
      </c>
      <c r="C318" s="71">
        <v>44244</v>
      </c>
      <c r="D318" s="72">
        <v>1</v>
      </c>
      <c r="E318" s="72" t="s">
        <v>155</v>
      </c>
      <c r="F318" s="75" t="s">
        <v>80</v>
      </c>
      <c r="G318" s="75" t="s">
        <v>175</v>
      </c>
      <c r="H318" s="75"/>
      <c r="I318" s="75"/>
      <c r="J318" s="76"/>
      <c r="K318" s="77">
        <f t="shared" si="9"/>
        <v>475</v>
      </c>
    </row>
    <row r="319" spans="1:11">
      <c r="A319" s="15">
        <v>314</v>
      </c>
      <c r="B319" s="78" t="s">
        <v>40</v>
      </c>
      <c r="C319" s="71">
        <v>44265</v>
      </c>
      <c r="D319" s="72">
        <v>2</v>
      </c>
      <c r="E319" s="72" t="s">
        <v>155</v>
      </c>
      <c r="F319" s="75" t="s">
        <v>80</v>
      </c>
      <c r="G319" s="75" t="s">
        <v>175</v>
      </c>
      <c r="H319" s="75"/>
      <c r="I319" s="75"/>
      <c r="J319" s="76"/>
      <c r="K319" s="77">
        <f t="shared" si="9"/>
        <v>473</v>
      </c>
    </row>
    <row r="320" spans="1:11">
      <c r="A320" s="15">
        <v>315</v>
      </c>
      <c r="B320" s="78" t="s">
        <v>40</v>
      </c>
      <c r="C320" s="71">
        <v>44278</v>
      </c>
      <c r="D320" s="72">
        <v>1</v>
      </c>
      <c r="E320" s="72" t="s">
        <v>155</v>
      </c>
      <c r="F320" s="75" t="s">
        <v>80</v>
      </c>
      <c r="G320" s="75" t="s">
        <v>175</v>
      </c>
      <c r="H320" s="75"/>
      <c r="I320" s="75"/>
      <c r="J320" s="76"/>
      <c r="K320" s="77">
        <f t="shared" si="9"/>
        <v>472</v>
      </c>
    </row>
    <row r="321" spans="1:11">
      <c r="A321" s="15">
        <v>316</v>
      </c>
      <c r="B321" s="78" t="s">
        <v>40</v>
      </c>
      <c r="C321" s="71">
        <v>44279</v>
      </c>
      <c r="D321" s="72">
        <v>2</v>
      </c>
      <c r="E321" s="72" t="s">
        <v>62</v>
      </c>
      <c r="F321" s="75" t="s">
        <v>80</v>
      </c>
      <c r="G321" s="75" t="s">
        <v>60</v>
      </c>
      <c r="H321" s="75"/>
      <c r="I321" s="75"/>
      <c r="J321" s="76"/>
      <c r="K321" s="77">
        <f t="shared" si="9"/>
        <v>470</v>
      </c>
    </row>
    <row r="322" spans="1:11">
      <c r="A322" s="15">
        <v>317</v>
      </c>
      <c r="B322" s="78" t="s">
        <v>40</v>
      </c>
      <c r="C322" s="71">
        <v>44284</v>
      </c>
      <c r="D322" s="72">
        <v>2</v>
      </c>
      <c r="E322" s="72" t="s">
        <v>62</v>
      </c>
      <c r="F322" s="75" t="s">
        <v>80</v>
      </c>
      <c r="G322" s="75" t="s">
        <v>60</v>
      </c>
      <c r="H322" s="75"/>
      <c r="I322" s="75"/>
      <c r="J322" s="76"/>
      <c r="K322" s="77">
        <f t="shared" si="9"/>
        <v>468</v>
      </c>
    </row>
    <row r="323" spans="1:11">
      <c r="A323" s="15">
        <v>318</v>
      </c>
      <c r="B323" s="78" t="s">
        <v>40</v>
      </c>
      <c r="C323" s="71">
        <v>44293</v>
      </c>
      <c r="D323" s="84">
        <v>45</v>
      </c>
      <c r="E323" s="72" t="s">
        <v>62</v>
      </c>
      <c r="F323" s="75" t="s">
        <v>41</v>
      </c>
      <c r="G323" s="75" t="s">
        <v>60</v>
      </c>
      <c r="H323" s="75"/>
      <c r="I323" s="75"/>
      <c r="J323" s="76"/>
      <c r="K323" s="77">
        <f t="shared" si="9"/>
        <v>423</v>
      </c>
    </row>
    <row r="324" spans="1:11">
      <c r="A324" s="15">
        <v>319</v>
      </c>
      <c r="B324" s="78" t="s">
        <v>40</v>
      </c>
      <c r="C324" s="71">
        <v>44298</v>
      </c>
      <c r="D324" s="72">
        <v>10</v>
      </c>
      <c r="E324" s="72" t="s">
        <v>62</v>
      </c>
      <c r="F324" s="75" t="s">
        <v>41</v>
      </c>
      <c r="G324" s="75" t="s">
        <v>60</v>
      </c>
      <c r="H324" s="75"/>
      <c r="I324" s="75"/>
      <c r="J324" s="76"/>
      <c r="K324" s="77">
        <f t="shared" si="9"/>
        <v>413</v>
      </c>
    </row>
    <row r="325" spans="1:11">
      <c r="A325" s="15">
        <v>320</v>
      </c>
      <c r="B325" s="78" t="s">
        <v>40</v>
      </c>
      <c r="C325" s="71">
        <v>44300</v>
      </c>
      <c r="D325" s="72">
        <v>1</v>
      </c>
      <c r="E325" s="72" t="s">
        <v>62</v>
      </c>
      <c r="F325" s="75" t="s">
        <v>80</v>
      </c>
      <c r="G325" s="75" t="s">
        <v>60</v>
      </c>
      <c r="H325" s="75"/>
      <c r="I325" s="75"/>
      <c r="J325" s="76"/>
      <c r="K325" s="77">
        <f>+K324-D325</f>
        <v>412</v>
      </c>
    </row>
    <row r="326" spans="1:11">
      <c r="A326" s="15">
        <v>321</v>
      </c>
      <c r="B326" s="78" t="s">
        <v>40</v>
      </c>
      <c r="C326" s="71">
        <v>44302</v>
      </c>
      <c r="D326" s="72">
        <v>4</v>
      </c>
      <c r="E326" s="72" t="s">
        <v>62</v>
      </c>
      <c r="F326" s="75" t="s">
        <v>41</v>
      </c>
      <c r="G326" s="75" t="s">
        <v>60</v>
      </c>
      <c r="H326" s="75"/>
      <c r="I326" s="75"/>
      <c r="J326" s="76"/>
      <c r="K326" s="77">
        <f>+K325-D326</f>
        <v>408</v>
      </c>
    </row>
    <row r="327" spans="1:11">
      <c r="A327" s="15">
        <v>322</v>
      </c>
      <c r="B327" s="78" t="s">
        <v>40</v>
      </c>
      <c r="C327" s="71" t="s">
        <v>209</v>
      </c>
      <c r="D327" s="72">
        <v>5</v>
      </c>
      <c r="E327" s="72" t="s">
        <v>62</v>
      </c>
      <c r="F327" s="75" t="s">
        <v>41</v>
      </c>
      <c r="G327" s="75" t="s">
        <v>60</v>
      </c>
      <c r="H327" s="75"/>
      <c r="I327" s="75"/>
      <c r="J327" s="76"/>
      <c r="K327" s="77">
        <f t="shared" ref="K327:K355" si="10">+K326-D327</f>
        <v>403</v>
      </c>
    </row>
    <row r="328" spans="1:11">
      <c r="A328" s="15">
        <v>323</v>
      </c>
      <c r="B328" s="78" t="s">
        <v>40</v>
      </c>
      <c r="C328" s="71">
        <v>44306</v>
      </c>
      <c r="D328" s="72">
        <v>5</v>
      </c>
      <c r="E328" s="72" t="s">
        <v>62</v>
      </c>
      <c r="F328" s="75" t="s">
        <v>41</v>
      </c>
      <c r="G328" s="75" t="s">
        <v>60</v>
      </c>
      <c r="H328" s="75"/>
      <c r="I328" s="75"/>
      <c r="J328" s="76"/>
      <c r="K328" s="77">
        <f t="shared" si="10"/>
        <v>398</v>
      </c>
    </row>
    <row r="329" spans="1:11">
      <c r="A329" s="15">
        <v>324</v>
      </c>
      <c r="B329" s="78" t="s">
        <v>40</v>
      </c>
      <c r="C329" s="71">
        <v>44308</v>
      </c>
      <c r="D329" s="72">
        <v>4</v>
      </c>
      <c r="E329" s="72" t="s">
        <v>62</v>
      </c>
      <c r="F329" s="75" t="s">
        <v>41</v>
      </c>
      <c r="G329" s="75" t="s">
        <v>60</v>
      </c>
      <c r="H329" s="75"/>
      <c r="I329" s="75"/>
      <c r="J329" s="76"/>
      <c r="K329" s="77">
        <f t="shared" si="10"/>
        <v>394</v>
      </c>
    </row>
    <row r="330" spans="1:11">
      <c r="A330" s="15">
        <v>325</v>
      </c>
      <c r="B330" s="78" t="s">
        <v>40</v>
      </c>
      <c r="C330" s="71">
        <v>44312</v>
      </c>
      <c r="D330" s="72">
        <v>2</v>
      </c>
      <c r="E330" s="72" t="s">
        <v>62</v>
      </c>
      <c r="F330" s="75" t="s">
        <v>41</v>
      </c>
      <c r="G330" s="75" t="s">
        <v>60</v>
      </c>
      <c r="H330" s="75"/>
      <c r="I330" s="75"/>
      <c r="J330" s="76"/>
      <c r="K330" s="77">
        <f t="shared" si="10"/>
        <v>392</v>
      </c>
    </row>
    <row r="331" spans="1:11">
      <c r="A331" s="15">
        <v>326</v>
      </c>
      <c r="B331" s="78" t="s">
        <v>40</v>
      </c>
      <c r="C331" s="71">
        <v>44314</v>
      </c>
      <c r="D331" s="72">
        <v>5</v>
      </c>
      <c r="E331" s="72" t="s">
        <v>62</v>
      </c>
      <c r="F331" s="75" t="s">
        <v>41</v>
      </c>
      <c r="G331" s="75" t="s">
        <v>60</v>
      </c>
      <c r="H331" s="75"/>
      <c r="I331" s="75"/>
      <c r="J331" s="76"/>
      <c r="K331" s="77">
        <f t="shared" si="10"/>
        <v>387</v>
      </c>
    </row>
    <row r="332" spans="1:11">
      <c r="A332" s="15">
        <v>327</v>
      </c>
      <c r="B332" s="78" t="s">
        <v>40</v>
      </c>
      <c r="C332" s="71">
        <v>44315</v>
      </c>
      <c r="D332" s="72">
        <v>4</v>
      </c>
      <c r="E332" s="72" t="s">
        <v>62</v>
      </c>
      <c r="F332" s="75" t="s">
        <v>41</v>
      </c>
      <c r="G332" s="75" t="s">
        <v>60</v>
      </c>
      <c r="H332" s="75"/>
      <c r="I332" s="75"/>
      <c r="J332" s="76"/>
      <c r="K332" s="77">
        <f t="shared" si="10"/>
        <v>383</v>
      </c>
    </row>
    <row r="333" spans="1:11">
      <c r="A333" s="15">
        <v>328</v>
      </c>
      <c r="B333" s="78" t="s">
        <v>40</v>
      </c>
      <c r="C333" s="71">
        <v>44316</v>
      </c>
      <c r="D333" s="72">
        <v>2</v>
      </c>
      <c r="E333" s="72" t="s">
        <v>62</v>
      </c>
      <c r="F333" s="75" t="s">
        <v>41</v>
      </c>
      <c r="G333" s="75" t="s">
        <v>60</v>
      </c>
      <c r="H333" s="75"/>
      <c r="I333" s="75"/>
      <c r="J333" s="76"/>
      <c r="K333" s="77">
        <f t="shared" si="10"/>
        <v>381</v>
      </c>
    </row>
    <row r="334" spans="1:11">
      <c r="A334" s="15">
        <v>329</v>
      </c>
      <c r="B334" s="78" t="s">
        <v>40</v>
      </c>
      <c r="C334" s="71">
        <v>44319</v>
      </c>
      <c r="D334" s="72">
        <v>5</v>
      </c>
      <c r="E334" s="72" t="s">
        <v>62</v>
      </c>
      <c r="F334" s="75" t="s">
        <v>41</v>
      </c>
      <c r="G334" s="75" t="s">
        <v>60</v>
      </c>
      <c r="H334" s="75"/>
      <c r="I334" s="75"/>
      <c r="J334" s="76"/>
      <c r="K334" s="77">
        <f t="shared" si="10"/>
        <v>376</v>
      </c>
    </row>
    <row r="335" spans="1:11">
      <c r="A335" s="15">
        <v>330</v>
      </c>
      <c r="B335" s="78" t="s">
        <v>40</v>
      </c>
      <c r="C335" s="71">
        <v>44320</v>
      </c>
      <c r="D335" s="72">
        <v>4</v>
      </c>
      <c r="E335" s="72" t="s">
        <v>62</v>
      </c>
      <c r="F335" s="75" t="s">
        <v>41</v>
      </c>
      <c r="G335" s="75" t="s">
        <v>60</v>
      </c>
      <c r="H335" s="75"/>
      <c r="I335" s="75"/>
      <c r="J335" s="76"/>
      <c r="K335" s="77">
        <f t="shared" si="10"/>
        <v>372</v>
      </c>
    </row>
    <row r="336" spans="1:11">
      <c r="A336" s="15">
        <v>331</v>
      </c>
      <c r="B336" s="78" t="s">
        <v>40</v>
      </c>
      <c r="C336" s="71">
        <v>44321</v>
      </c>
      <c r="D336" s="72">
        <v>2</v>
      </c>
      <c r="E336" s="72" t="s">
        <v>62</v>
      </c>
      <c r="F336" s="75" t="s">
        <v>41</v>
      </c>
      <c r="G336" s="75" t="s">
        <v>60</v>
      </c>
      <c r="H336" s="75"/>
      <c r="I336" s="75"/>
      <c r="J336" s="76"/>
      <c r="K336" s="77">
        <f t="shared" si="10"/>
        <v>370</v>
      </c>
    </row>
    <row r="337" spans="1:11">
      <c r="A337" s="15">
        <v>332</v>
      </c>
      <c r="B337" s="78" t="s">
        <v>40</v>
      </c>
      <c r="C337" s="71">
        <v>44322</v>
      </c>
      <c r="D337" s="72">
        <v>2</v>
      </c>
      <c r="E337" s="72" t="s">
        <v>62</v>
      </c>
      <c r="F337" s="75" t="s">
        <v>41</v>
      </c>
      <c r="G337" s="75" t="s">
        <v>60</v>
      </c>
      <c r="H337" s="75"/>
      <c r="I337" s="75"/>
      <c r="J337" s="76"/>
      <c r="K337" s="77">
        <f t="shared" si="10"/>
        <v>368</v>
      </c>
    </row>
    <row r="338" spans="1:11">
      <c r="A338" s="15">
        <v>333</v>
      </c>
      <c r="B338" s="78" t="s">
        <v>40</v>
      </c>
      <c r="C338" s="71">
        <v>44326</v>
      </c>
      <c r="D338" s="72">
        <v>3</v>
      </c>
      <c r="E338" s="72" t="s">
        <v>62</v>
      </c>
      <c r="F338" s="75" t="s">
        <v>41</v>
      </c>
      <c r="G338" s="75" t="s">
        <v>60</v>
      </c>
      <c r="H338" s="75"/>
      <c r="I338" s="75"/>
      <c r="J338" s="76"/>
      <c r="K338" s="77">
        <f t="shared" si="10"/>
        <v>365</v>
      </c>
    </row>
    <row r="339" spans="1:11">
      <c r="A339" s="15">
        <v>334</v>
      </c>
      <c r="B339" s="78" t="s">
        <v>40</v>
      </c>
      <c r="C339" s="71">
        <v>44327</v>
      </c>
      <c r="D339" s="72">
        <v>2</v>
      </c>
      <c r="E339" s="72" t="s">
        <v>62</v>
      </c>
      <c r="F339" s="75" t="s">
        <v>41</v>
      </c>
      <c r="G339" s="75" t="s">
        <v>60</v>
      </c>
      <c r="H339" s="75"/>
      <c r="I339" s="75"/>
      <c r="J339" s="76"/>
      <c r="K339" s="77">
        <f t="shared" si="10"/>
        <v>363</v>
      </c>
    </row>
    <row r="340" spans="1:11">
      <c r="A340" s="15">
        <v>335</v>
      </c>
      <c r="B340" s="78" t="s">
        <v>40</v>
      </c>
      <c r="C340" s="71">
        <v>44328</v>
      </c>
      <c r="D340" s="72">
        <v>1</v>
      </c>
      <c r="E340" s="72" t="s">
        <v>62</v>
      </c>
      <c r="F340" s="75" t="s">
        <v>41</v>
      </c>
      <c r="G340" s="75" t="s">
        <v>60</v>
      </c>
      <c r="H340" s="75"/>
      <c r="I340" s="75"/>
      <c r="J340" s="76"/>
      <c r="K340" s="77">
        <f t="shared" si="10"/>
        <v>362</v>
      </c>
    </row>
    <row r="341" spans="1:11">
      <c r="A341" s="15">
        <v>336</v>
      </c>
      <c r="B341" s="78" t="s">
        <v>40</v>
      </c>
      <c r="C341" s="71">
        <v>44330</v>
      </c>
      <c r="D341" s="72">
        <v>1</v>
      </c>
      <c r="E341" s="72" t="s">
        <v>62</v>
      </c>
      <c r="F341" s="75" t="s">
        <v>41</v>
      </c>
      <c r="G341" s="75" t="s">
        <v>60</v>
      </c>
      <c r="H341" s="75"/>
      <c r="I341" s="75"/>
      <c r="J341" s="76"/>
      <c r="K341" s="77">
        <f t="shared" si="10"/>
        <v>361</v>
      </c>
    </row>
    <row r="342" spans="1:11">
      <c r="A342" s="15">
        <v>337</v>
      </c>
      <c r="B342" s="78" t="s">
        <v>40</v>
      </c>
      <c r="C342" s="71">
        <v>44333</v>
      </c>
      <c r="D342" s="72">
        <v>8</v>
      </c>
      <c r="E342" s="72" t="s">
        <v>62</v>
      </c>
      <c r="F342" s="75" t="s">
        <v>41</v>
      </c>
      <c r="G342" s="75" t="s">
        <v>60</v>
      </c>
      <c r="H342" s="75"/>
      <c r="I342" s="75"/>
      <c r="J342" s="76"/>
      <c r="K342" s="77">
        <f t="shared" si="10"/>
        <v>353</v>
      </c>
    </row>
    <row r="343" spans="1:11">
      <c r="A343" s="15">
        <v>338</v>
      </c>
      <c r="B343" s="78" t="s">
        <v>40</v>
      </c>
      <c r="C343" s="71">
        <v>44335</v>
      </c>
      <c r="D343" s="72">
        <v>2</v>
      </c>
      <c r="E343" s="72" t="s">
        <v>62</v>
      </c>
      <c r="F343" s="75" t="s">
        <v>41</v>
      </c>
      <c r="G343" s="75" t="s">
        <v>60</v>
      </c>
      <c r="H343" s="75"/>
      <c r="I343" s="75"/>
      <c r="J343" s="76"/>
      <c r="K343" s="77">
        <f t="shared" si="10"/>
        <v>351</v>
      </c>
    </row>
    <row r="344" spans="1:11">
      <c r="A344" s="15">
        <v>339</v>
      </c>
      <c r="B344" s="78" t="s">
        <v>40</v>
      </c>
      <c r="C344" s="71">
        <v>44337</v>
      </c>
      <c r="D344" s="72">
        <v>2</v>
      </c>
      <c r="E344" s="72" t="s">
        <v>62</v>
      </c>
      <c r="F344" s="75" t="s">
        <v>41</v>
      </c>
      <c r="G344" s="75" t="s">
        <v>60</v>
      </c>
      <c r="H344" s="75"/>
      <c r="I344" s="75"/>
      <c r="J344" s="76"/>
      <c r="K344" s="77">
        <f t="shared" si="10"/>
        <v>349</v>
      </c>
    </row>
    <row r="345" spans="1:11">
      <c r="A345" s="15">
        <v>340</v>
      </c>
      <c r="B345" s="78" t="s">
        <v>40</v>
      </c>
      <c r="C345" s="71">
        <v>44340</v>
      </c>
      <c r="D345" s="72">
        <v>2</v>
      </c>
      <c r="E345" s="72" t="s">
        <v>62</v>
      </c>
      <c r="F345" s="75" t="s">
        <v>41</v>
      </c>
      <c r="G345" s="75" t="s">
        <v>60</v>
      </c>
      <c r="H345" s="75"/>
      <c r="I345" s="75"/>
      <c r="J345" s="76"/>
      <c r="K345" s="77">
        <f t="shared" si="10"/>
        <v>347</v>
      </c>
    </row>
    <row r="346" spans="1:11">
      <c r="A346" s="15">
        <v>341</v>
      </c>
      <c r="B346" s="78" t="s">
        <v>40</v>
      </c>
      <c r="C346" s="71">
        <v>44342</v>
      </c>
      <c r="D346" s="72">
        <v>3</v>
      </c>
      <c r="E346" s="72" t="s">
        <v>62</v>
      </c>
      <c r="F346" s="75" t="s">
        <v>41</v>
      </c>
      <c r="G346" s="75" t="s">
        <v>60</v>
      </c>
      <c r="H346" s="75"/>
      <c r="I346" s="75"/>
      <c r="J346" s="76"/>
      <c r="K346" s="77">
        <f t="shared" si="10"/>
        <v>344</v>
      </c>
    </row>
    <row r="347" spans="1:11">
      <c r="A347" s="15">
        <v>342</v>
      </c>
      <c r="B347" s="78" t="s">
        <v>40</v>
      </c>
      <c r="C347" s="71">
        <v>44343</v>
      </c>
      <c r="D347" s="72">
        <v>2</v>
      </c>
      <c r="E347" s="72" t="s">
        <v>62</v>
      </c>
      <c r="F347" s="75" t="s">
        <v>41</v>
      </c>
      <c r="G347" s="75" t="s">
        <v>60</v>
      </c>
      <c r="H347" s="75"/>
      <c r="I347" s="75"/>
      <c r="J347" s="76"/>
      <c r="K347" s="77">
        <f t="shared" si="10"/>
        <v>342</v>
      </c>
    </row>
    <row r="348" spans="1:11">
      <c r="A348" s="15">
        <v>343</v>
      </c>
      <c r="B348" s="78" t="s">
        <v>40</v>
      </c>
      <c r="C348" s="71">
        <v>44347</v>
      </c>
      <c r="D348" s="72">
        <v>2</v>
      </c>
      <c r="E348" s="72" t="s">
        <v>62</v>
      </c>
      <c r="F348" s="75" t="s">
        <v>41</v>
      </c>
      <c r="G348" s="75" t="s">
        <v>60</v>
      </c>
      <c r="H348" s="75"/>
      <c r="I348" s="75"/>
      <c r="J348" s="76"/>
      <c r="K348" s="77">
        <f t="shared" si="10"/>
        <v>340</v>
      </c>
    </row>
    <row r="349" spans="1:11">
      <c r="A349" s="15">
        <v>344</v>
      </c>
      <c r="B349" s="78" t="s">
        <v>40</v>
      </c>
      <c r="C349" s="71">
        <v>44349</v>
      </c>
      <c r="D349" s="72">
        <v>2</v>
      </c>
      <c r="E349" s="72" t="s">
        <v>62</v>
      </c>
      <c r="F349" s="75" t="s">
        <v>41</v>
      </c>
      <c r="G349" s="75" t="s">
        <v>60</v>
      </c>
      <c r="H349" s="75"/>
      <c r="I349" s="75"/>
      <c r="J349" s="76"/>
      <c r="K349" s="77">
        <f t="shared" si="10"/>
        <v>338</v>
      </c>
    </row>
    <row r="350" spans="1:11">
      <c r="A350" s="15">
        <v>345</v>
      </c>
      <c r="B350" s="78" t="s">
        <v>40</v>
      </c>
      <c r="C350" s="71">
        <v>44354</v>
      </c>
      <c r="D350" s="72">
        <v>3</v>
      </c>
      <c r="E350" s="72" t="s">
        <v>62</v>
      </c>
      <c r="F350" s="75" t="s">
        <v>41</v>
      </c>
      <c r="G350" s="75" t="s">
        <v>60</v>
      </c>
      <c r="H350" s="75"/>
      <c r="I350" s="75"/>
      <c r="J350" s="76"/>
      <c r="K350" s="77">
        <f t="shared" si="10"/>
        <v>335</v>
      </c>
    </row>
    <row r="351" spans="1:11">
      <c r="A351" s="15">
        <v>346</v>
      </c>
      <c r="B351" s="78" t="s">
        <v>40</v>
      </c>
      <c r="C351" s="71">
        <v>44355</v>
      </c>
      <c r="D351" s="72">
        <v>2</v>
      </c>
      <c r="E351" s="72" t="s">
        <v>62</v>
      </c>
      <c r="F351" s="75" t="s">
        <v>41</v>
      </c>
      <c r="G351" s="75" t="s">
        <v>60</v>
      </c>
      <c r="H351" s="75"/>
      <c r="I351" s="75"/>
      <c r="J351" s="76"/>
      <c r="K351" s="77">
        <f t="shared" si="10"/>
        <v>333</v>
      </c>
    </row>
    <row r="352" spans="1:11">
      <c r="A352" s="15">
        <v>347</v>
      </c>
      <c r="B352" s="78" t="s">
        <v>40</v>
      </c>
      <c r="C352" s="71">
        <v>44357</v>
      </c>
      <c r="D352" s="72">
        <v>1</v>
      </c>
      <c r="E352" s="72" t="s">
        <v>62</v>
      </c>
      <c r="F352" s="75" t="s">
        <v>41</v>
      </c>
      <c r="G352" s="75" t="s">
        <v>60</v>
      </c>
      <c r="H352" s="75"/>
      <c r="I352" s="75"/>
      <c r="J352" s="76"/>
      <c r="K352" s="77">
        <f t="shared" si="10"/>
        <v>332</v>
      </c>
    </row>
    <row r="353" spans="1:16">
      <c r="A353" s="15">
        <v>348</v>
      </c>
      <c r="B353" s="78" t="s">
        <v>40</v>
      </c>
      <c r="C353" s="71">
        <v>44361</v>
      </c>
      <c r="D353" s="72">
        <v>1</v>
      </c>
      <c r="E353" s="72" t="s">
        <v>62</v>
      </c>
      <c r="F353" s="75" t="s">
        <v>41</v>
      </c>
      <c r="G353" s="75" t="s">
        <v>60</v>
      </c>
      <c r="H353" s="75"/>
      <c r="I353" s="75"/>
      <c r="J353" s="76"/>
      <c r="K353" s="77">
        <f t="shared" si="10"/>
        <v>331</v>
      </c>
    </row>
    <row r="354" spans="1:16">
      <c r="A354" s="15">
        <v>349</v>
      </c>
      <c r="B354" s="78" t="s">
        <v>40</v>
      </c>
      <c r="C354" s="71">
        <v>44362</v>
      </c>
      <c r="D354" s="72">
        <v>1</v>
      </c>
      <c r="E354" s="72" t="s">
        <v>62</v>
      </c>
      <c r="F354" s="75" t="s">
        <v>99</v>
      </c>
      <c r="G354" s="75" t="s">
        <v>60</v>
      </c>
      <c r="H354" s="75"/>
      <c r="I354" s="75"/>
      <c r="J354" s="76"/>
      <c r="K354" s="77">
        <f t="shared" si="10"/>
        <v>330</v>
      </c>
      <c r="P354" s="147"/>
    </row>
    <row r="355" spans="1:16">
      <c r="A355" s="15">
        <v>350</v>
      </c>
      <c r="B355" s="78" t="s">
        <v>40</v>
      </c>
      <c r="C355" s="71">
        <v>44364</v>
      </c>
      <c r="D355" s="72">
        <v>10</v>
      </c>
      <c r="E355" s="72" t="s">
        <v>62</v>
      </c>
      <c r="F355" s="75" t="s">
        <v>41</v>
      </c>
      <c r="G355" s="75" t="s">
        <v>60</v>
      </c>
      <c r="H355" s="75"/>
      <c r="I355" s="75"/>
      <c r="J355" s="76"/>
      <c r="K355" s="77">
        <f t="shared" si="10"/>
        <v>320</v>
      </c>
    </row>
    <row r="356" spans="1:16">
      <c r="A356" s="15">
        <v>351</v>
      </c>
      <c r="B356" s="90" t="s">
        <v>36</v>
      </c>
      <c r="C356" s="91">
        <v>44376</v>
      </c>
      <c r="D356" s="92">
        <v>20</v>
      </c>
      <c r="E356" s="92" t="s">
        <v>208</v>
      </c>
      <c r="F356" s="87" t="s">
        <v>82</v>
      </c>
      <c r="G356" s="87" t="s">
        <v>60</v>
      </c>
      <c r="H356" s="87"/>
      <c r="I356" s="87"/>
      <c r="J356" s="103"/>
      <c r="K356" s="104">
        <f>+K355+D356</f>
        <v>340</v>
      </c>
    </row>
    <row r="357" spans="1:16">
      <c r="A357" s="15">
        <v>352</v>
      </c>
      <c r="B357" s="78" t="s">
        <v>40</v>
      </c>
      <c r="C357" s="71">
        <v>44383</v>
      </c>
      <c r="D357" s="72">
        <v>1</v>
      </c>
      <c r="E357" s="75" t="s">
        <v>75</v>
      </c>
      <c r="F357" s="75" t="s">
        <v>99</v>
      </c>
      <c r="G357" s="75" t="s">
        <v>175</v>
      </c>
      <c r="H357" s="75"/>
      <c r="I357" s="75"/>
      <c r="J357" s="76"/>
      <c r="K357" s="75">
        <v>339</v>
      </c>
    </row>
    <row r="358" spans="1:16">
      <c r="A358" s="15">
        <v>353</v>
      </c>
      <c r="B358" s="78" t="s">
        <v>40</v>
      </c>
      <c r="C358" s="71">
        <v>44386</v>
      </c>
      <c r="D358" s="72">
        <v>19</v>
      </c>
      <c r="E358" s="75" t="s">
        <v>82</v>
      </c>
      <c r="F358" s="75" t="s">
        <v>41</v>
      </c>
      <c r="G358" s="75" t="s">
        <v>60</v>
      </c>
      <c r="H358" s="75"/>
      <c r="I358" s="75"/>
      <c r="J358" s="76"/>
      <c r="K358" s="75">
        <v>320</v>
      </c>
    </row>
    <row r="359" spans="1:16">
      <c r="A359" s="15">
        <v>354</v>
      </c>
      <c r="B359" s="78" t="s">
        <v>40</v>
      </c>
      <c r="C359" s="71">
        <v>44388</v>
      </c>
      <c r="D359" s="72">
        <v>60</v>
      </c>
      <c r="E359" s="72" t="s">
        <v>155</v>
      </c>
      <c r="F359" s="75" t="s">
        <v>62</v>
      </c>
      <c r="G359" s="75" t="s">
        <v>175</v>
      </c>
      <c r="H359" s="75" t="s">
        <v>222</v>
      </c>
      <c r="I359" s="75"/>
      <c r="J359" s="76"/>
      <c r="K359" s="75">
        <v>320</v>
      </c>
    </row>
    <row r="360" spans="1:16">
      <c r="A360" s="15">
        <v>355</v>
      </c>
      <c r="B360" s="90" t="s">
        <v>36</v>
      </c>
      <c r="C360" s="91">
        <v>44388</v>
      </c>
      <c r="D360" s="92">
        <v>60</v>
      </c>
      <c r="E360" s="92" t="s">
        <v>155</v>
      </c>
      <c r="F360" s="87" t="s">
        <v>62</v>
      </c>
      <c r="G360" s="87" t="s">
        <v>175</v>
      </c>
      <c r="H360" s="87" t="s">
        <v>222</v>
      </c>
      <c r="I360" s="87"/>
      <c r="J360" s="103"/>
      <c r="K360" s="87">
        <v>320</v>
      </c>
    </row>
    <row r="361" spans="1:16">
      <c r="A361" s="15">
        <v>356</v>
      </c>
      <c r="B361" s="90" t="s">
        <v>36</v>
      </c>
      <c r="C361" s="91">
        <v>44391</v>
      </c>
      <c r="D361" s="92">
        <v>33</v>
      </c>
      <c r="E361" s="92" t="s">
        <v>223</v>
      </c>
      <c r="F361" s="87" t="s">
        <v>155</v>
      </c>
      <c r="G361" s="87" t="s">
        <v>60</v>
      </c>
      <c r="H361" s="87"/>
      <c r="I361" s="87"/>
      <c r="J361" s="103"/>
      <c r="K361" s="87">
        <v>353</v>
      </c>
    </row>
    <row r="362" spans="1:16">
      <c r="A362" s="15">
        <v>357</v>
      </c>
      <c r="B362" s="90" t="s">
        <v>36</v>
      </c>
      <c r="C362" s="91">
        <v>44393</v>
      </c>
      <c r="D362" s="92">
        <v>35</v>
      </c>
      <c r="E362" s="92" t="s">
        <v>94</v>
      </c>
      <c r="F362" s="87" t="s">
        <v>155</v>
      </c>
      <c r="G362" s="87" t="s">
        <v>60</v>
      </c>
      <c r="H362" s="87"/>
      <c r="I362" s="87"/>
      <c r="J362" s="103"/>
      <c r="K362" s="87">
        <v>388</v>
      </c>
    </row>
    <row r="363" spans="1:16">
      <c r="A363" s="15">
        <v>358</v>
      </c>
      <c r="B363" s="78" t="s">
        <v>40</v>
      </c>
      <c r="C363" s="71">
        <v>44406</v>
      </c>
      <c r="D363" s="72">
        <v>138</v>
      </c>
      <c r="E363" s="72" t="s">
        <v>155</v>
      </c>
      <c r="F363" s="75" t="s">
        <v>41</v>
      </c>
      <c r="G363" s="75" t="s">
        <v>60</v>
      </c>
      <c r="H363" s="75"/>
      <c r="I363" s="75"/>
      <c r="J363" s="76"/>
      <c r="K363" s="75">
        <v>250</v>
      </c>
    </row>
    <row r="364" spans="1:16">
      <c r="A364" s="15">
        <v>359</v>
      </c>
      <c r="B364" s="78" t="s">
        <v>40</v>
      </c>
      <c r="C364" s="71">
        <v>44439</v>
      </c>
      <c r="D364" s="72">
        <v>1</v>
      </c>
      <c r="E364" s="72" t="s">
        <v>75</v>
      </c>
      <c r="F364" s="75" t="s">
        <v>41</v>
      </c>
      <c r="G364" s="75" t="s">
        <v>60</v>
      </c>
      <c r="H364" s="75"/>
      <c r="I364" s="75" t="s">
        <v>228</v>
      </c>
      <c r="J364" s="76"/>
      <c r="K364" s="75">
        <v>249</v>
      </c>
    </row>
    <row r="365" spans="1:16">
      <c r="A365" s="15">
        <v>360</v>
      </c>
      <c r="B365" s="78" t="s">
        <v>40</v>
      </c>
      <c r="C365" s="71">
        <v>44452</v>
      </c>
      <c r="D365" s="72">
        <v>1</v>
      </c>
      <c r="E365" s="72" t="s">
        <v>75</v>
      </c>
      <c r="F365" s="75" t="s">
        <v>99</v>
      </c>
      <c r="G365" s="75" t="s">
        <v>175</v>
      </c>
      <c r="H365" s="75"/>
      <c r="I365" s="75"/>
      <c r="J365" s="76"/>
      <c r="K365" s="75">
        <v>248</v>
      </c>
    </row>
    <row r="366" spans="1:16">
      <c r="A366" s="15">
        <v>361</v>
      </c>
      <c r="B366" s="78" t="s">
        <v>40</v>
      </c>
      <c r="C366" s="71">
        <v>44461</v>
      </c>
      <c r="D366" s="72">
        <v>1</v>
      </c>
      <c r="E366" s="72" t="s">
        <v>75</v>
      </c>
      <c r="F366" s="75" t="s">
        <v>99</v>
      </c>
      <c r="G366" s="75" t="s">
        <v>175</v>
      </c>
      <c r="H366" s="75"/>
      <c r="I366" s="75"/>
      <c r="J366" s="76"/>
      <c r="K366" s="75">
        <v>247</v>
      </c>
    </row>
    <row r="367" spans="1:16">
      <c r="A367" s="15">
        <v>362</v>
      </c>
      <c r="B367" s="78" t="s">
        <v>40</v>
      </c>
      <c r="C367" s="71">
        <v>44477</v>
      </c>
      <c r="D367" s="72">
        <v>1</v>
      </c>
      <c r="E367" s="72" t="s">
        <v>75</v>
      </c>
      <c r="F367" s="75" t="s">
        <v>99</v>
      </c>
      <c r="G367" s="75" t="s">
        <v>175</v>
      </c>
      <c r="H367" s="75"/>
      <c r="I367" s="75"/>
      <c r="J367" s="76"/>
      <c r="K367" s="75">
        <v>246</v>
      </c>
    </row>
    <row r="368" spans="1:16">
      <c r="A368" s="15">
        <v>363</v>
      </c>
      <c r="B368" s="78" t="s">
        <v>40</v>
      </c>
      <c r="C368" s="71">
        <v>44489</v>
      </c>
      <c r="D368" s="72">
        <v>2</v>
      </c>
      <c r="E368" s="72" t="s">
        <v>75</v>
      </c>
      <c r="F368" s="75" t="s">
        <v>99</v>
      </c>
      <c r="G368" s="75" t="s">
        <v>175</v>
      </c>
      <c r="H368" s="75"/>
      <c r="I368" s="75"/>
      <c r="J368" s="76"/>
      <c r="K368" s="75">
        <v>244</v>
      </c>
    </row>
    <row r="369" spans="1:11">
      <c r="A369" s="15">
        <v>364</v>
      </c>
      <c r="B369" s="78" t="s">
        <v>40</v>
      </c>
      <c r="C369" s="71">
        <v>44497</v>
      </c>
      <c r="D369" s="72">
        <v>2</v>
      </c>
      <c r="E369" s="72" t="s">
        <v>75</v>
      </c>
      <c r="F369" s="75" t="s">
        <v>99</v>
      </c>
      <c r="G369" s="75" t="s">
        <v>175</v>
      </c>
      <c r="H369" s="75"/>
      <c r="I369" s="75"/>
      <c r="J369" s="76"/>
      <c r="K369" s="77">
        <f>+K368-D369</f>
        <v>242</v>
      </c>
    </row>
    <row r="370" spans="1:11">
      <c r="A370" s="15">
        <v>365</v>
      </c>
      <c r="B370" s="78" t="s">
        <v>40</v>
      </c>
      <c r="C370" s="71">
        <v>44497</v>
      </c>
      <c r="D370" s="72">
        <v>1</v>
      </c>
      <c r="E370" s="72" t="s">
        <v>62</v>
      </c>
      <c r="F370" s="75" t="s">
        <v>99</v>
      </c>
      <c r="G370" s="75" t="s">
        <v>175</v>
      </c>
      <c r="H370" s="75"/>
      <c r="I370" s="75"/>
      <c r="J370" s="76"/>
      <c r="K370" s="77">
        <f t="shared" ref="K370:K376" si="11">+K369-D370</f>
        <v>241</v>
      </c>
    </row>
    <row r="371" spans="1:11">
      <c r="A371" s="15">
        <v>366</v>
      </c>
      <c r="B371" s="78" t="s">
        <v>40</v>
      </c>
      <c r="C371" s="71">
        <v>44502</v>
      </c>
      <c r="D371" s="72">
        <v>1</v>
      </c>
      <c r="E371" s="72" t="s">
        <v>75</v>
      </c>
      <c r="F371" s="75" t="s">
        <v>99</v>
      </c>
      <c r="G371" s="75" t="s">
        <v>175</v>
      </c>
      <c r="H371" s="75"/>
      <c r="I371" s="75"/>
      <c r="J371" s="76"/>
      <c r="K371" s="77">
        <f t="shared" si="11"/>
        <v>240</v>
      </c>
    </row>
    <row r="372" spans="1:11">
      <c r="A372" s="15">
        <v>367</v>
      </c>
      <c r="B372" s="78" t="s">
        <v>40</v>
      </c>
      <c r="C372" s="71">
        <v>44503</v>
      </c>
      <c r="D372" s="72">
        <v>1</v>
      </c>
      <c r="E372" s="72" t="s">
        <v>75</v>
      </c>
      <c r="F372" s="75" t="s">
        <v>99</v>
      </c>
      <c r="G372" s="75" t="s">
        <v>175</v>
      </c>
      <c r="H372" s="75"/>
      <c r="I372" s="75"/>
      <c r="J372" s="76"/>
      <c r="K372" s="77">
        <f t="shared" si="11"/>
        <v>239</v>
      </c>
    </row>
    <row r="373" spans="1:11">
      <c r="A373" s="15">
        <v>368</v>
      </c>
      <c r="B373" s="78" t="s">
        <v>40</v>
      </c>
      <c r="C373" s="71">
        <v>44509</v>
      </c>
      <c r="D373" s="72">
        <v>1</v>
      </c>
      <c r="E373" s="72" t="s">
        <v>75</v>
      </c>
      <c r="F373" s="75" t="s">
        <v>99</v>
      </c>
      <c r="G373" s="75" t="s">
        <v>175</v>
      </c>
      <c r="H373" s="75"/>
      <c r="I373" s="75"/>
      <c r="J373" s="76"/>
      <c r="K373" s="77">
        <f t="shared" si="11"/>
        <v>238</v>
      </c>
    </row>
    <row r="374" spans="1:11">
      <c r="A374" s="15">
        <v>369</v>
      </c>
      <c r="B374" s="78" t="s">
        <v>40</v>
      </c>
      <c r="C374" s="71">
        <v>44518</v>
      </c>
      <c r="D374" s="72">
        <v>1</v>
      </c>
      <c r="E374" s="72" t="s">
        <v>75</v>
      </c>
      <c r="F374" s="75" t="s">
        <v>99</v>
      </c>
      <c r="G374" s="75" t="s">
        <v>175</v>
      </c>
      <c r="H374" s="75"/>
      <c r="I374" s="75"/>
      <c r="J374" s="76"/>
      <c r="K374" s="77">
        <f t="shared" si="11"/>
        <v>237</v>
      </c>
    </row>
    <row r="375" spans="1:11">
      <c r="A375" s="15">
        <v>370</v>
      </c>
      <c r="B375" s="78" t="s">
        <v>40</v>
      </c>
      <c r="C375" s="71">
        <v>44522</v>
      </c>
      <c r="D375" s="72">
        <v>3</v>
      </c>
      <c r="E375" s="72" t="s">
        <v>75</v>
      </c>
      <c r="F375" s="75" t="s">
        <v>99</v>
      </c>
      <c r="G375" s="75" t="s">
        <v>175</v>
      </c>
      <c r="H375" s="75"/>
      <c r="I375" s="75"/>
      <c r="J375" s="76"/>
      <c r="K375" s="77">
        <f t="shared" si="11"/>
        <v>234</v>
      </c>
    </row>
    <row r="376" spans="1:11">
      <c r="A376" s="15">
        <v>371</v>
      </c>
      <c r="B376" s="78" t="s">
        <v>40</v>
      </c>
      <c r="C376" s="71">
        <v>44526</v>
      </c>
      <c r="D376" s="72">
        <v>3</v>
      </c>
      <c r="E376" s="72" t="s">
        <v>75</v>
      </c>
      <c r="F376" s="75" t="s">
        <v>41</v>
      </c>
      <c r="G376" s="75" t="s">
        <v>175</v>
      </c>
      <c r="H376" s="75"/>
      <c r="I376" s="75"/>
      <c r="J376" s="76" t="s">
        <v>233</v>
      </c>
      <c r="K376" s="77">
        <f t="shared" si="11"/>
        <v>231</v>
      </c>
    </row>
    <row r="377" spans="1:11">
      <c r="A377" s="15">
        <v>372</v>
      </c>
      <c r="B377" s="78" t="s">
        <v>40</v>
      </c>
      <c r="C377" s="71">
        <v>44526</v>
      </c>
      <c r="D377" s="72">
        <v>4</v>
      </c>
      <c r="E377" s="72" t="s">
        <v>75</v>
      </c>
      <c r="F377" s="75" t="s">
        <v>99</v>
      </c>
      <c r="G377" s="75" t="s">
        <v>175</v>
      </c>
      <c r="H377" s="75"/>
      <c r="I377" s="75"/>
      <c r="J377" s="76"/>
      <c r="K377" s="77">
        <f t="shared" ref="K377:K381" si="12">+K376-D377</f>
        <v>227</v>
      </c>
    </row>
    <row r="378" spans="1:11">
      <c r="A378" s="15">
        <v>373</v>
      </c>
      <c r="B378" s="78" t="s">
        <v>40</v>
      </c>
      <c r="C378" s="71">
        <v>44531</v>
      </c>
      <c r="D378" s="72">
        <v>1</v>
      </c>
      <c r="E378" s="72" t="s">
        <v>75</v>
      </c>
      <c r="F378" s="75" t="s">
        <v>99</v>
      </c>
      <c r="G378" s="75" t="s">
        <v>175</v>
      </c>
      <c r="H378" s="75"/>
      <c r="I378" s="75"/>
      <c r="J378" s="76"/>
      <c r="K378" s="77">
        <f t="shared" si="12"/>
        <v>226</v>
      </c>
    </row>
    <row r="379" spans="1:11">
      <c r="A379" s="15">
        <v>374</v>
      </c>
      <c r="B379" s="78" t="s">
        <v>40</v>
      </c>
      <c r="C379" s="71">
        <v>44532</v>
      </c>
      <c r="D379" s="72">
        <v>3</v>
      </c>
      <c r="E379" s="72" t="s">
        <v>75</v>
      </c>
      <c r="F379" s="75" t="s">
        <v>99</v>
      </c>
      <c r="G379" s="75" t="s">
        <v>175</v>
      </c>
      <c r="H379" s="75"/>
      <c r="I379" s="75"/>
      <c r="J379" s="76"/>
      <c r="K379" s="77">
        <f t="shared" si="12"/>
        <v>223</v>
      </c>
    </row>
    <row r="380" spans="1:11">
      <c r="A380" s="15">
        <v>375</v>
      </c>
      <c r="B380" s="78" t="s">
        <v>40</v>
      </c>
      <c r="C380" s="71">
        <v>44533</v>
      </c>
      <c r="D380" s="72">
        <v>1</v>
      </c>
      <c r="E380" s="72" t="s">
        <v>75</v>
      </c>
      <c r="F380" s="75" t="s">
        <v>99</v>
      </c>
      <c r="G380" s="75" t="s">
        <v>175</v>
      </c>
      <c r="H380" s="75"/>
      <c r="I380" s="75"/>
      <c r="J380" s="76"/>
      <c r="K380" s="77">
        <f t="shared" si="12"/>
        <v>222</v>
      </c>
    </row>
    <row r="381" spans="1:11">
      <c r="A381" s="15">
        <v>376</v>
      </c>
      <c r="B381" s="78" t="s">
        <v>40</v>
      </c>
      <c r="C381" s="71">
        <v>44540</v>
      </c>
      <c r="D381" s="72">
        <v>4</v>
      </c>
      <c r="E381" s="72" t="s">
        <v>75</v>
      </c>
      <c r="F381" s="75" t="s">
        <v>99</v>
      </c>
      <c r="G381" s="75" t="s">
        <v>175</v>
      </c>
      <c r="H381" s="75"/>
      <c r="I381" s="75"/>
      <c r="J381" s="76"/>
      <c r="K381" s="77">
        <f t="shared" si="12"/>
        <v>218</v>
      </c>
    </row>
    <row r="382" spans="1:11">
      <c r="A382" s="15">
        <v>377</v>
      </c>
      <c r="B382" s="78" t="s">
        <v>40</v>
      </c>
      <c r="C382" s="71">
        <v>44558</v>
      </c>
      <c r="D382" s="72">
        <v>33</v>
      </c>
      <c r="E382" s="72" t="s">
        <v>234</v>
      </c>
      <c r="F382" s="75" t="s">
        <v>41</v>
      </c>
      <c r="G382" s="75" t="s">
        <v>175</v>
      </c>
      <c r="H382" s="75"/>
      <c r="I382" s="75"/>
      <c r="J382" s="76"/>
      <c r="K382" s="77">
        <v>186</v>
      </c>
    </row>
    <row r="383" spans="1:11">
      <c r="A383" s="15">
        <v>378</v>
      </c>
      <c r="B383" s="78" t="s">
        <v>40</v>
      </c>
      <c r="C383" s="71">
        <v>44558</v>
      </c>
      <c r="D383" s="72">
        <v>185</v>
      </c>
      <c r="E383" s="72" t="s">
        <v>234</v>
      </c>
      <c r="F383" s="75" t="s">
        <v>237</v>
      </c>
      <c r="G383" s="75" t="s">
        <v>175</v>
      </c>
      <c r="H383" s="75"/>
      <c r="I383" s="75"/>
      <c r="J383" s="76"/>
      <c r="K383" s="77">
        <v>186</v>
      </c>
    </row>
    <row r="384" spans="1:11">
      <c r="A384" s="15">
        <v>379</v>
      </c>
      <c r="B384" s="79" t="s">
        <v>36</v>
      </c>
      <c r="C384" s="80">
        <v>44558</v>
      </c>
      <c r="D384" s="81">
        <v>38</v>
      </c>
      <c r="E384" s="81" t="s">
        <v>234</v>
      </c>
      <c r="F384" s="82" t="s">
        <v>235</v>
      </c>
      <c r="G384" s="82" t="s">
        <v>175</v>
      </c>
      <c r="H384" s="82"/>
      <c r="I384" s="82"/>
      <c r="J384" s="83"/>
      <c r="K384" s="82">
        <v>186</v>
      </c>
    </row>
    <row r="385" spans="1:11">
      <c r="A385" s="15">
        <v>380</v>
      </c>
      <c r="B385" s="79" t="s">
        <v>36</v>
      </c>
      <c r="C385" s="80">
        <v>44558</v>
      </c>
      <c r="D385" s="81">
        <v>82</v>
      </c>
      <c r="E385" s="81" t="s">
        <v>234</v>
      </c>
      <c r="F385" s="82" t="s">
        <v>232</v>
      </c>
      <c r="G385" s="82" t="s">
        <v>175</v>
      </c>
      <c r="H385" s="82"/>
      <c r="I385" s="82"/>
      <c r="J385" s="83"/>
      <c r="K385" s="82">
        <v>186</v>
      </c>
    </row>
    <row r="386" spans="1:11">
      <c r="A386" s="15">
        <v>381</v>
      </c>
      <c r="B386" s="79" t="s">
        <v>36</v>
      </c>
      <c r="C386" s="80">
        <v>44558</v>
      </c>
      <c r="D386" s="81">
        <v>66</v>
      </c>
      <c r="E386" s="81" t="s">
        <v>234</v>
      </c>
      <c r="F386" s="82" t="s">
        <v>236</v>
      </c>
      <c r="G386" s="82" t="s">
        <v>175</v>
      </c>
      <c r="H386" s="82"/>
      <c r="I386" s="82"/>
      <c r="J386" s="83"/>
      <c r="K386" s="82">
        <v>186</v>
      </c>
    </row>
    <row r="387" spans="1:11">
      <c r="A387" s="15">
        <v>382</v>
      </c>
      <c r="B387" s="78" t="s">
        <v>40</v>
      </c>
      <c r="C387" s="71">
        <v>44573</v>
      </c>
      <c r="D387" s="72">
        <v>1</v>
      </c>
      <c r="E387" s="72" t="s">
        <v>235</v>
      </c>
      <c r="F387" s="75" t="s">
        <v>99</v>
      </c>
      <c r="G387" s="75" t="s">
        <v>175</v>
      </c>
      <c r="H387" s="75"/>
      <c r="I387" s="75"/>
      <c r="J387" s="76"/>
      <c r="K387" s="75">
        <v>185</v>
      </c>
    </row>
    <row r="388" spans="1:11">
      <c r="A388" s="15">
        <v>383</v>
      </c>
      <c r="B388" s="78" t="s">
        <v>40</v>
      </c>
      <c r="C388" s="71">
        <v>44580</v>
      </c>
      <c r="D388" s="72">
        <v>1</v>
      </c>
      <c r="E388" s="72" t="s">
        <v>260</v>
      </c>
      <c r="F388" s="75" t="s">
        <v>99</v>
      </c>
      <c r="G388" s="75" t="s">
        <v>175</v>
      </c>
      <c r="H388" s="75"/>
      <c r="I388" s="75"/>
      <c r="J388" s="76" t="s">
        <v>259</v>
      </c>
      <c r="K388" s="75">
        <v>184</v>
      </c>
    </row>
    <row r="389" spans="1:11">
      <c r="A389" s="15">
        <v>384</v>
      </c>
      <c r="B389" s="78" t="s">
        <v>40</v>
      </c>
      <c r="C389" s="71">
        <v>44641</v>
      </c>
      <c r="D389" s="72">
        <v>1</v>
      </c>
      <c r="E389" s="72" t="s">
        <v>272</v>
      </c>
      <c r="F389" s="75" t="s">
        <v>99</v>
      </c>
      <c r="G389" s="75" t="s">
        <v>175</v>
      </c>
      <c r="H389" s="75"/>
      <c r="I389" s="75"/>
      <c r="J389" s="76" t="s">
        <v>259</v>
      </c>
      <c r="K389" s="75">
        <v>183</v>
      </c>
    </row>
    <row r="390" spans="1:11" ht="12.95" customHeight="1">
      <c r="A390" s="15">
        <v>385</v>
      </c>
      <c r="B390" s="78" t="s">
        <v>40</v>
      </c>
      <c r="C390" s="71">
        <v>44643</v>
      </c>
      <c r="D390" s="72">
        <v>1</v>
      </c>
      <c r="E390" s="72" t="s">
        <v>236</v>
      </c>
      <c r="F390" s="75" t="s">
        <v>99</v>
      </c>
      <c r="G390" s="75" t="s">
        <v>175</v>
      </c>
      <c r="H390" s="75"/>
      <c r="I390" s="75"/>
      <c r="J390" s="76" t="s">
        <v>238</v>
      </c>
      <c r="K390" s="75">
        <v>182</v>
      </c>
    </row>
    <row r="391" spans="1:11">
      <c r="A391" s="15">
        <v>386</v>
      </c>
      <c r="B391" s="78" t="s">
        <v>40</v>
      </c>
      <c r="C391" s="71">
        <v>44694</v>
      </c>
      <c r="D391" s="72">
        <v>1</v>
      </c>
      <c r="E391" s="72" t="s">
        <v>235</v>
      </c>
      <c r="F391" s="75" t="s">
        <v>278</v>
      </c>
      <c r="G391" s="75" t="s">
        <v>175</v>
      </c>
      <c r="H391" s="75"/>
      <c r="I391" s="75"/>
      <c r="J391" s="76"/>
      <c r="K391" s="75">
        <v>182</v>
      </c>
    </row>
    <row r="392" spans="1:11">
      <c r="A392" s="15">
        <v>387</v>
      </c>
      <c r="B392" s="135" t="s">
        <v>36</v>
      </c>
      <c r="C392" s="130">
        <v>44694</v>
      </c>
      <c r="D392" s="131">
        <v>1</v>
      </c>
      <c r="E392" s="131" t="s">
        <v>235</v>
      </c>
      <c r="F392" s="133" t="s">
        <v>278</v>
      </c>
      <c r="G392" s="133" t="s">
        <v>175</v>
      </c>
      <c r="H392" s="133"/>
      <c r="I392" s="133"/>
      <c r="J392" s="132"/>
      <c r="K392" s="133">
        <v>182</v>
      </c>
    </row>
    <row r="393" spans="1:11">
      <c r="A393" s="15">
        <v>388</v>
      </c>
      <c r="B393" s="78" t="s">
        <v>40</v>
      </c>
      <c r="C393" s="71">
        <v>44694</v>
      </c>
      <c r="D393" s="72">
        <v>3</v>
      </c>
      <c r="E393" s="72" t="s">
        <v>235</v>
      </c>
      <c r="F393" s="75" t="s">
        <v>279</v>
      </c>
      <c r="G393" s="75" t="s">
        <v>175</v>
      </c>
      <c r="H393" s="75"/>
      <c r="I393" s="75"/>
      <c r="J393" s="76"/>
      <c r="K393" s="75">
        <v>182</v>
      </c>
    </row>
    <row r="394" spans="1:11">
      <c r="A394" s="15">
        <v>389</v>
      </c>
      <c r="B394" s="135" t="s">
        <v>36</v>
      </c>
      <c r="C394" s="130">
        <v>44694</v>
      </c>
      <c r="D394" s="131">
        <v>3</v>
      </c>
      <c r="E394" s="131" t="s">
        <v>235</v>
      </c>
      <c r="F394" s="133" t="s">
        <v>279</v>
      </c>
      <c r="G394" s="133" t="s">
        <v>175</v>
      </c>
      <c r="H394" s="133"/>
      <c r="I394" s="133"/>
      <c r="J394" s="132"/>
      <c r="K394" s="133">
        <v>182</v>
      </c>
    </row>
    <row r="395" spans="1:11">
      <c r="A395" s="15">
        <v>390</v>
      </c>
      <c r="B395" s="78" t="s">
        <v>40</v>
      </c>
      <c r="C395" s="71">
        <v>44696</v>
      </c>
      <c r="D395" s="72">
        <v>1</v>
      </c>
      <c r="E395" s="72" t="s">
        <v>232</v>
      </c>
      <c r="F395" s="75" t="s">
        <v>278</v>
      </c>
      <c r="G395" s="75" t="s">
        <v>175</v>
      </c>
      <c r="H395" s="75"/>
      <c r="I395" s="75"/>
      <c r="J395" s="76"/>
      <c r="K395" s="75">
        <v>182</v>
      </c>
    </row>
    <row r="396" spans="1:11">
      <c r="A396" s="15">
        <v>391</v>
      </c>
      <c r="B396" s="135" t="s">
        <v>36</v>
      </c>
      <c r="C396" s="130">
        <v>44696</v>
      </c>
      <c r="D396" s="131">
        <v>1</v>
      </c>
      <c r="E396" s="131" t="s">
        <v>232</v>
      </c>
      <c r="F396" s="133" t="s">
        <v>278</v>
      </c>
      <c r="G396" s="133" t="s">
        <v>175</v>
      </c>
      <c r="H396" s="133"/>
      <c r="I396" s="133"/>
      <c r="J396" s="132"/>
      <c r="K396" s="133">
        <v>182</v>
      </c>
    </row>
    <row r="397" spans="1:11">
      <c r="A397" s="15">
        <v>392</v>
      </c>
      <c r="B397" s="78" t="s">
        <v>40</v>
      </c>
      <c r="C397" s="71">
        <v>44696</v>
      </c>
      <c r="D397" s="72">
        <v>1</v>
      </c>
      <c r="E397" s="72" t="s">
        <v>236</v>
      </c>
      <c r="F397" s="75" t="s">
        <v>274</v>
      </c>
      <c r="G397" s="75" t="s">
        <v>175</v>
      </c>
      <c r="H397" s="75"/>
      <c r="I397" s="75"/>
      <c r="J397" s="76"/>
      <c r="K397" s="75">
        <v>182</v>
      </c>
    </row>
    <row r="398" spans="1:11">
      <c r="A398" s="15">
        <v>393</v>
      </c>
      <c r="B398" s="135" t="s">
        <v>36</v>
      </c>
      <c r="C398" s="130">
        <v>44696</v>
      </c>
      <c r="D398" s="131">
        <v>1</v>
      </c>
      <c r="E398" s="131" t="s">
        <v>236</v>
      </c>
      <c r="F398" s="133" t="s">
        <v>274</v>
      </c>
      <c r="G398" s="133" t="s">
        <v>175</v>
      </c>
      <c r="H398" s="133"/>
      <c r="I398" s="133"/>
      <c r="J398" s="132"/>
      <c r="K398" s="133">
        <v>182</v>
      </c>
    </row>
    <row r="399" spans="1:11">
      <c r="A399" s="15">
        <v>394</v>
      </c>
      <c r="B399" s="78" t="s">
        <v>40</v>
      </c>
      <c r="C399" s="71">
        <v>44710</v>
      </c>
      <c r="D399" s="72">
        <v>1</v>
      </c>
      <c r="E399" s="72" t="s">
        <v>280</v>
      </c>
      <c r="F399" s="75" t="s">
        <v>232</v>
      </c>
      <c r="G399" s="75" t="s">
        <v>175</v>
      </c>
      <c r="H399" s="75"/>
      <c r="I399" s="75"/>
      <c r="J399" s="76"/>
      <c r="K399" s="75">
        <v>182</v>
      </c>
    </row>
    <row r="400" spans="1:11">
      <c r="A400" s="15">
        <v>395</v>
      </c>
      <c r="B400" s="135" t="s">
        <v>36</v>
      </c>
      <c r="C400" s="130">
        <v>44710</v>
      </c>
      <c r="D400" s="131">
        <v>1</v>
      </c>
      <c r="E400" s="131" t="s">
        <v>280</v>
      </c>
      <c r="F400" s="133" t="s">
        <v>232</v>
      </c>
      <c r="G400" s="133" t="s">
        <v>175</v>
      </c>
      <c r="H400" s="133"/>
      <c r="I400" s="133"/>
      <c r="J400" s="132"/>
      <c r="K400" s="133">
        <v>182</v>
      </c>
    </row>
    <row r="401" spans="1:15">
      <c r="A401" s="15">
        <v>396</v>
      </c>
      <c r="B401" s="78" t="s">
        <v>40</v>
      </c>
      <c r="C401" s="71">
        <v>44729</v>
      </c>
      <c r="D401" s="72">
        <v>1</v>
      </c>
      <c r="E401" s="72" t="s">
        <v>280</v>
      </c>
      <c r="F401" s="75" t="s">
        <v>281</v>
      </c>
      <c r="G401" s="75" t="s">
        <v>175</v>
      </c>
      <c r="H401" s="75"/>
      <c r="I401" s="75"/>
      <c r="J401" s="76"/>
      <c r="K401" s="75">
        <v>182</v>
      </c>
    </row>
    <row r="402" spans="1:15">
      <c r="A402" s="15">
        <v>397</v>
      </c>
      <c r="B402" s="135" t="s">
        <v>36</v>
      </c>
      <c r="C402" s="130">
        <v>44729</v>
      </c>
      <c r="D402" s="131">
        <v>1</v>
      </c>
      <c r="E402" s="131" t="s">
        <v>280</v>
      </c>
      <c r="F402" s="133" t="s">
        <v>281</v>
      </c>
      <c r="G402" s="133" t="s">
        <v>175</v>
      </c>
      <c r="H402" s="133"/>
      <c r="I402" s="133"/>
      <c r="J402" s="132"/>
      <c r="K402" s="133">
        <v>182</v>
      </c>
    </row>
    <row r="403" spans="1:15">
      <c r="A403" s="15">
        <v>398</v>
      </c>
      <c r="B403" s="78" t="s">
        <v>40</v>
      </c>
      <c r="C403" s="71">
        <v>44805</v>
      </c>
      <c r="D403" s="72">
        <v>8</v>
      </c>
      <c r="E403" s="72" t="s">
        <v>232</v>
      </c>
      <c r="F403" s="75" t="s">
        <v>274</v>
      </c>
      <c r="G403" s="75" t="s">
        <v>175</v>
      </c>
      <c r="H403" s="75"/>
      <c r="I403" s="75"/>
      <c r="J403" s="76"/>
      <c r="K403" s="75">
        <v>182</v>
      </c>
    </row>
    <row r="404" spans="1:15">
      <c r="A404" s="15">
        <v>399</v>
      </c>
      <c r="B404" s="135" t="s">
        <v>36</v>
      </c>
      <c r="C404" s="130">
        <v>44805</v>
      </c>
      <c r="D404" s="131">
        <v>8</v>
      </c>
      <c r="E404" s="131" t="s">
        <v>232</v>
      </c>
      <c r="F404" s="133" t="s">
        <v>274</v>
      </c>
      <c r="G404" s="133" t="s">
        <v>175</v>
      </c>
      <c r="H404" s="133"/>
      <c r="I404" s="133"/>
      <c r="J404" s="132"/>
      <c r="K404" s="133">
        <v>182</v>
      </c>
    </row>
    <row r="405" spans="1:15">
      <c r="A405" s="15">
        <v>400</v>
      </c>
      <c r="B405" s="78" t="s">
        <v>40</v>
      </c>
      <c r="C405" s="71">
        <v>44805</v>
      </c>
      <c r="D405" s="72">
        <v>6</v>
      </c>
      <c r="E405" s="72" t="s">
        <v>277</v>
      </c>
      <c r="F405" s="75" t="s">
        <v>274</v>
      </c>
      <c r="G405" s="75" t="s">
        <v>175</v>
      </c>
      <c r="H405" s="75"/>
      <c r="I405" s="75"/>
      <c r="J405" s="76"/>
      <c r="K405" s="75">
        <v>182</v>
      </c>
    </row>
    <row r="406" spans="1:15">
      <c r="A406" s="15">
        <v>401</v>
      </c>
      <c r="B406" s="135" t="s">
        <v>36</v>
      </c>
      <c r="C406" s="130">
        <v>44805</v>
      </c>
      <c r="D406" s="131">
        <v>6</v>
      </c>
      <c r="E406" s="131" t="s">
        <v>236</v>
      </c>
      <c r="F406" s="133" t="s">
        <v>274</v>
      </c>
      <c r="G406" s="133" t="s">
        <v>175</v>
      </c>
      <c r="H406" s="133"/>
      <c r="I406" s="133"/>
      <c r="J406" s="132"/>
      <c r="K406" s="133">
        <v>182</v>
      </c>
    </row>
    <row r="407" spans="1:15">
      <c r="A407" s="15">
        <v>402</v>
      </c>
      <c r="B407" s="78" t="s">
        <v>40</v>
      </c>
      <c r="C407" s="71">
        <v>44845</v>
      </c>
      <c r="D407" s="72">
        <v>2</v>
      </c>
      <c r="E407" s="72" t="s">
        <v>276</v>
      </c>
      <c r="F407" s="75" t="s">
        <v>235</v>
      </c>
      <c r="G407" s="75" t="s">
        <v>175</v>
      </c>
      <c r="H407" s="75"/>
      <c r="I407" s="75"/>
      <c r="J407" s="76"/>
      <c r="K407" s="75">
        <v>182</v>
      </c>
    </row>
    <row r="408" spans="1:15">
      <c r="A408" s="15">
        <v>403</v>
      </c>
      <c r="B408" s="135" t="s">
        <v>36</v>
      </c>
      <c r="C408" s="130">
        <v>44845</v>
      </c>
      <c r="D408" s="131">
        <v>2</v>
      </c>
      <c r="E408" s="131" t="s">
        <v>276</v>
      </c>
      <c r="F408" s="133" t="s">
        <v>235</v>
      </c>
      <c r="G408" s="133" t="s">
        <v>175</v>
      </c>
      <c r="H408" s="133"/>
      <c r="I408" s="133"/>
      <c r="J408" s="132"/>
      <c r="K408" s="133">
        <v>182</v>
      </c>
    </row>
    <row r="409" spans="1:15">
      <c r="A409" s="15">
        <v>404</v>
      </c>
      <c r="B409" s="78" t="s">
        <v>40</v>
      </c>
      <c r="C409" s="71">
        <v>44847</v>
      </c>
      <c r="D409" s="72">
        <v>2</v>
      </c>
      <c r="E409" s="72" t="s">
        <v>276</v>
      </c>
      <c r="F409" s="75" t="s">
        <v>232</v>
      </c>
      <c r="G409" s="75" t="s">
        <v>175</v>
      </c>
      <c r="H409" s="75"/>
      <c r="I409" s="75"/>
      <c r="J409" s="76"/>
      <c r="K409" s="75">
        <v>182</v>
      </c>
    </row>
    <row r="410" spans="1:15">
      <c r="A410" s="15">
        <v>405</v>
      </c>
      <c r="B410" s="135" t="s">
        <v>36</v>
      </c>
      <c r="C410" s="130">
        <v>44847</v>
      </c>
      <c r="D410" s="131">
        <v>2</v>
      </c>
      <c r="E410" s="131" t="s">
        <v>276</v>
      </c>
      <c r="F410" s="133" t="s">
        <v>232</v>
      </c>
      <c r="G410" s="133" t="s">
        <v>175</v>
      </c>
      <c r="H410" s="133"/>
      <c r="I410" s="133"/>
      <c r="J410" s="132"/>
      <c r="K410" s="133">
        <v>182</v>
      </c>
    </row>
    <row r="411" spans="1:15">
      <c r="A411" s="15">
        <v>406</v>
      </c>
      <c r="B411" s="78" t="s">
        <v>40</v>
      </c>
      <c r="C411" s="71">
        <v>44847</v>
      </c>
      <c r="D411" s="72">
        <v>2</v>
      </c>
      <c r="E411" s="72" t="s">
        <v>276</v>
      </c>
      <c r="F411" s="75" t="s">
        <v>236</v>
      </c>
      <c r="G411" s="75" t="s">
        <v>175</v>
      </c>
      <c r="H411" s="75"/>
      <c r="I411" s="75"/>
      <c r="J411" s="76"/>
      <c r="K411" s="75">
        <v>182</v>
      </c>
    </row>
    <row r="412" spans="1:15">
      <c r="A412" s="15">
        <v>407</v>
      </c>
      <c r="B412" s="135" t="s">
        <v>36</v>
      </c>
      <c r="C412" s="130">
        <v>44847</v>
      </c>
      <c r="D412" s="131">
        <v>2</v>
      </c>
      <c r="E412" s="131" t="s">
        <v>276</v>
      </c>
      <c r="F412" s="133" t="s">
        <v>236</v>
      </c>
      <c r="G412" s="133" t="s">
        <v>175</v>
      </c>
      <c r="H412" s="133"/>
      <c r="I412" s="133"/>
      <c r="J412" s="132"/>
      <c r="K412" s="133">
        <v>182</v>
      </c>
      <c r="N412" s="147"/>
    </row>
    <row r="413" spans="1:15">
      <c r="A413" s="15">
        <v>408</v>
      </c>
      <c r="B413" s="78" t="s">
        <v>40</v>
      </c>
      <c r="C413" s="71">
        <v>44847</v>
      </c>
      <c r="D413" s="72">
        <v>5</v>
      </c>
      <c r="E413" s="72" t="s">
        <v>235</v>
      </c>
      <c r="F413" s="75" t="s">
        <v>236</v>
      </c>
      <c r="G413" s="75" t="s">
        <v>175</v>
      </c>
      <c r="H413" s="75"/>
      <c r="I413" s="75"/>
      <c r="J413" s="76"/>
      <c r="K413" s="75">
        <v>182</v>
      </c>
    </row>
    <row r="414" spans="1:15">
      <c r="A414" s="15">
        <v>409</v>
      </c>
      <c r="B414" s="135" t="s">
        <v>36</v>
      </c>
      <c r="C414" s="130">
        <v>44847</v>
      </c>
      <c r="D414" s="131">
        <v>5</v>
      </c>
      <c r="E414" s="131" t="s">
        <v>235</v>
      </c>
      <c r="F414" s="133" t="s">
        <v>236</v>
      </c>
      <c r="G414" s="133" t="s">
        <v>175</v>
      </c>
      <c r="H414" s="133"/>
      <c r="I414" s="133"/>
      <c r="J414" s="132"/>
      <c r="K414" s="133">
        <v>182</v>
      </c>
    </row>
    <row r="415" spans="1:15">
      <c r="A415" s="15">
        <v>410</v>
      </c>
      <c r="B415" s="78" t="s">
        <v>40</v>
      </c>
      <c r="C415" s="71">
        <v>44847</v>
      </c>
      <c r="D415" s="72">
        <v>7</v>
      </c>
      <c r="E415" s="72" t="s">
        <v>232</v>
      </c>
      <c r="F415" s="75" t="s">
        <v>274</v>
      </c>
      <c r="G415" s="75" t="s">
        <v>175</v>
      </c>
      <c r="H415" s="75"/>
      <c r="I415" s="75"/>
      <c r="J415" s="76"/>
      <c r="K415" s="75">
        <v>182</v>
      </c>
      <c r="O415" s="147"/>
    </row>
    <row r="416" spans="1:15">
      <c r="A416" s="15">
        <v>411</v>
      </c>
      <c r="B416" s="135" t="s">
        <v>36</v>
      </c>
      <c r="C416" s="130">
        <v>44847</v>
      </c>
      <c r="D416" s="131">
        <v>7</v>
      </c>
      <c r="E416" s="131" t="s">
        <v>232</v>
      </c>
      <c r="F416" s="133" t="s">
        <v>274</v>
      </c>
      <c r="G416" s="133" t="s">
        <v>175</v>
      </c>
      <c r="H416" s="133"/>
      <c r="I416" s="133"/>
      <c r="J416" s="132"/>
      <c r="K416" s="133">
        <v>182</v>
      </c>
    </row>
    <row r="417" spans="1:12">
      <c r="A417" s="15">
        <v>412</v>
      </c>
      <c r="B417" s="78" t="s">
        <v>40</v>
      </c>
      <c r="C417" s="71">
        <v>44847</v>
      </c>
      <c r="D417" s="72">
        <v>1</v>
      </c>
      <c r="E417" s="72" t="s">
        <v>282</v>
      </c>
      <c r="F417" s="75" t="s">
        <v>99</v>
      </c>
      <c r="G417" s="75" t="s">
        <v>175</v>
      </c>
      <c r="H417" s="75"/>
      <c r="I417" s="75"/>
      <c r="J417" s="76"/>
      <c r="K417" s="75">
        <v>181</v>
      </c>
    </row>
    <row r="418" spans="1:12">
      <c r="A418" s="15">
        <v>413</v>
      </c>
      <c r="B418" s="78" t="s">
        <v>40</v>
      </c>
      <c r="C418" s="71">
        <v>44848</v>
      </c>
      <c r="D418" s="72">
        <v>2</v>
      </c>
      <c r="E418" s="72" t="s">
        <v>257</v>
      </c>
      <c r="F418" s="75" t="s">
        <v>236</v>
      </c>
      <c r="G418" s="75" t="s">
        <v>175</v>
      </c>
      <c r="H418" s="75"/>
      <c r="I418" s="75"/>
      <c r="J418" s="76"/>
      <c r="K418" s="75">
        <v>181</v>
      </c>
    </row>
    <row r="419" spans="1:12">
      <c r="A419" s="15">
        <v>414</v>
      </c>
      <c r="B419" s="135" t="s">
        <v>36</v>
      </c>
      <c r="C419" s="130">
        <v>44848</v>
      </c>
      <c r="D419" s="131">
        <v>2</v>
      </c>
      <c r="E419" s="131" t="s">
        <v>257</v>
      </c>
      <c r="F419" s="133" t="s">
        <v>236</v>
      </c>
      <c r="G419" s="133" t="s">
        <v>175</v>
      </c>
      <c r="H419" s="133"/>
      <c r="I419" s="133"/>
      <c r="J419" s="132"/>
      <c r="K419" s="133">
        <v>181</v>
      </c>
    </row>
    <row r="420" spans="1:12">
      <c r="A420" s="15">
        <v>415</v>
      </c>
      <c r="B420" s="78" t="s">
        <v>40</v>
      </c>
      <c r="C420" s="143">
        <v>44848</v>
      </c>
      <c r="D420" s="72">
        <v>5</v>
      </c>
      <c r="E420" s="72" t="s">
        <v>272</v>
      </c>
      <c r="F420" s="75" t="s">
        <v>236</v>
      </c>
      <c r="G420" s="75" t="s">
        <v>175</v>
      </c>
      <c r="H420" s="75"/>
      <c r="I420" s="75"/>
      <c r="J420" s="76"/>
      <c r="K420" s="75">
        <v>181</v>
      </c>
    </row>
    <row r="421" spans="1:12">
      <c r="A421" s="15">
        <v>416</v>
      </c>
      <c r="B421" s="135" t="s">
        <v>36</v>
      </c>
      <c r="C421" s="144">
        <v>44848</v>
      </c>
      <c r="D421" s="131">
        <v>5</v>
      </c>
      <c r="E421" s="131" t="s">
        <v>272</v>
      </c>
      <c r="F421" s="133" t="s">
        <v>236</v>
      </c>
      <c r="G421" s="133" t="s">
        <v>175</v>
      </c>
      <c r="H421" s="133"/>
      <c r="I421" s="133"/>
      <c r="J421" s="132"/>
      <c r="K421" s="133">
        <v>181</v>
      </c>
    </row>
    <row r="422" spans="1:12">
      <c r="A422" s="15">
        <v>417</v>
      </c>
      <c r="B422" s="78" t="s">
        <v>40</v>
      </c>
      <c r="C422" s="71">
        <v>44848</v>
      </c>
      <c r="D422" s="72">
        <v>7</v>
      </c>
      <c r="E422" s="72" t="s">
        <v>235</v>
      </c>
      <c r="F422" s="75" t="s">
        <v>232</v>
      </c>
      <c r="G422" s="75" t="s">
        <v>175</v>
      </c>
      <c r="H422" s="75"/>
      <c r="I422" s="75"/>
      <c r="J422" s="76"/>
      <c r="K422" s="75">
        <v>181</v>
      </c>
    </row>
    <row r="423" spans="1:12">
      <c r="A423" s="15">
        <v>418</v>
      </c>
      <c r="B423" s="79" t="s">
        <v>36</v>
      </c>
      <c r="C423" s="80">
        <v>44848</v>
      </c>
      <c r="D423" s="81">
        <v>7</v>
      </c>
      <c r="E423" s="81" t="s">
        <v>235</v>
      </c>
      <c r="F423" s="82" t="s">
        <v>232</v>
      </c>
      <c r="G423" s="82" t="s">
        <v>175</v>
      </c>
      <c r="H423" s="82"/>
      <c r="I423" s="82"/>
      <c r="J423" s="83"/>
      <c r="K423" s="82">
        <v>181</v>
      </c>
    </row>
    <row r="424" spans="1:12">
      <c r="A424" s="15">
        <v>419</v>
      </c>
      <c r="B424" s="78" t="s">
        <v>40</v>
      </c>
      <c r="C424" s="71">
        <v>44849</v>
      </c>
      <c r="D424" s="72">
        <v>7</v>
      </c>
      <c r="E424" s="72" t="s">
        <v>232</v>
      </c>
      <c r="F424" s="75" t="s">
        <v>258</v>
      </c>
      <c r="G424" s="75" t="s">
        <v>175</v>
      </c>
      <c r="H424" s="75"/>
      <c r="I424" s="75"/>
      <c r="J424" s="76"/>
      <c r="K424" s="75">
        <v>181</v>
      </c>
    </row>
    <row r="425" spans="1:12">
      <c r="A425" s="15">
        <v>420</v>
      </c>
      <c r="B425" s="78" t="s">
        <v>40</v>
      </c>
      <c r="C425" s="71">
        <v>44849</v>
      </c>
      <c r="D425" s="72">
        <v>4</v>
      </c>
      <c r="E425" s="72" t="s">
        <v>236</v>
      </c>
      <c r="F425" s="75" t="s">
        <v>258</v>
      </c>
      <c r="G425" s="75" t="s">
        <v>175</v>
      </c>
      <c r="H425" s="75"/>
      <c r="I425" s="75"/>
      <c r="J425" s="76"/>
      <c r="K425" s="75">
        <v>181</v>
      </c>
      <c r="L425" s="145"/>
    </row>
    <row r="426" spans="1:12">
      <c r="A426" s="15">
        <v>421</v>
      </c>
      <c r="B426" s="78" t="s">
        <v>40</v>
      </c>
      <c r="C426" s="71">
        <v>44849</v>
      </c>
      <c r="D426" s="72">
        <v>1</v>
      </c>
      <c r="E426" s="72" t="s">
        <v>235</v>
      </c>
      <c r="F426" s="75" t="s">
        <v>258</v>
      </c>
      <c r="G426" s="75" t="s">
        <v>175</v>
      </c>
      <c r="H426" s="75"/>
      <c r="I426" s="75"/>
      <c r="J426" s="76"/>
      <c r="K426" s="75">
        <v>181</v>
      </c>
      <c r="L426" s="145"/>
    </row>
    <row r="427" spans="1:12">
      <c r="A427" s="15">
        <v>422</v>
      </c>
      <c r="B427" s="78" t="s">
        <v>40</v>
      </c>
      <c r="C427" s="71">
        <v>44855</v>
      </c>
      <c r="D427" s="72">
        <v>1</v>
      </c>
      <c r="E427" s="72" t="s">
        <v>276</v>
      </c>
      <c r="F427" s="75" t="s">
        <v>262</v>
      </c>
      <c r="G427" s="75" t="s">
        <v>175</v>
      </c>
      <c r="H427" s="75"/>
      <c r="I427" s="75"/>
      <c r="J427" s="76"/>
      <c r="K427" s="75">
        <v>181</v>
      </c>
      <c r="L427" s="145"/>
    </row>
    <row r="428" spans="1:12">
      <c r="A428" s="15">
        <v>423</v>
      </c>
      <c r="B428" s="79" t="s">
        <v>36</v>
      </c>
      <c r="C428" s="80">
        <v>44855</v>
      </c>
      <c r="D428" s="81">
        <v>1</v>
      </c>
      <c r="E428" s="81" t="s">
        <v>257</v>
      </c>
      <c r="F428" s="82" t="s">
        <v>236</v>
      </c>
      <c r="G428" s="82" t="s">
        <v>175</v>
      </c>
      <c r="H428" s="82"/>
      <c r="I428" s="82"/>
      <c r="J428" s="83"/>
      <c r="K428" s="82">
        <v>181</v>
      </c>
      <c r="L428" s="145"/>
    </row>
    <row r="429" spans="1:12">
      <c r="A429" s="15">
        <v>424</v>
      </c>
      <c r="B429" s="78" t="s">
        <v>40</v>
      </c>
      <c r="C429" s="71">
        <v>44879</v>
      </c>
      <c r="D429" s="72">
        <v>1</v>
      </c>
      <c r="E429" s="72" t="s">
        <v>236</v>
      </c>
      <c r="F429" s="75" t="s">
        <v>275</v>
      </c>
      <c r="G429" s="75" t="s">
        <v>175</v>
      </c>
      <c r="H429" s="75"/>
      <c r="I429" s="75"/>
      <c r="J429" s="76"/>
      <c r="K429" s="75">
        <v>181</v>
      </c>
      <c r="L429" s="145"/>
    </row>
    <row r="430" spans="1:12">
      <c r="A430" s="15">
        <v>425</v>
      </c>
      <c r="B430" s="79" t="s">
        <v>36</v>
      </c>
      <c r="C430" s="80">
        <v>44879</v>
      </c>
      <c r="D430" s="81">
        <v>1</v>
      </c>
      <c r="E430" s="81" t="s">
        <v>236</v>
      </c>
      <c r="F430" s="82" t="s">
        <v>257</v>
      </c>
      <c r="G430" s="82" t="s">
        <v>175</v>
      </c>
      <c r="H430" s="82"/>
      <c r="I430" s="82"/>
      <c r="J430" s="83"/>
      <c r="K430" s="82">
        <v>181</v>
      </c>
      <c r="L430" s="145"/>
    </row>
    <row r="431" spans="1:12">
      <c r="A431" s="15">
        <v>426</v>
      </c>
      <c r="B431" s="78" t="s">
        <v>40</v>
      </c>
      <c r="C431" s="71">
        <v>44883</v>
      </c>
      <c r="D431" s="72">
        <v>2</v>
      </c>
      <c r="E431" s="72" t="s">
        <v>276</v>
      </c>
      <c r="F431" s="75" t="s">
        <v>232</v>
      </c>
      <c r="G431" s="75" t="s">
        <v>175</v>
      </c>
      <c r="H431" s="75"/>
      <c r="I431" s="75"/>
      <c r="J431" s="76"/>
      <c r="K431" s="75">
        <v>181</v>
      </c>
      <c r="L431" s="145"/>
    </row>
    <row r="432" spans="1:12">
      <c r="A432" s="15">
        <v>427</v>
      </c>
      <c r="B432" s="79" t="s">
        <v>36</v>
      </c>
      <c r="C432" s="80">
        <v>44883</v>
      </c>
      <c r="D432" s="81">
        <v>2</v>
      </c>
      <c r="E432" s="81" t="s">
        <v>276</v>
      </c>
      <c r="F432" s="82" t="s">
        <v>232</v>
      </c>
      <c r="G432" s="82" t="s">
        <v>175</v>
      </c>
      <c r="H432" s="82"/>
      <c r="I432" s="82"/>
      <c r="J432" s="83"/>
      <c r="K432" s="82">
        <v>181</v>
      </c>
      <c r="L432" s="145"/>
    </row>
    <row r="433" spans="1:12">
      <c r="A433" s="15">
        <v>428</v>
      </c>
      <c r="B433" s="78" t="s">
        <v>40</v>
      </c>
      <c r="C433" s="71">
        <v>44896</v>
      </c>
      <c r="D433" s="72">
        <v>1</v>
      </c>
      <c r="E433" s="72" t="s">
        <v>232</v>
      </c>
      <c r="F433" s="75" t="s">
        <v>99</v>
      </c>
      <c r="G433" s="75" t="s">
        <v>175</v>
      </c>
      <c r="H433" s="75"/>
      <c r="I433" s="75"/>
      <c r="J433" s="76"/>
      <c r="K433" s="75">
        <v>180</v>
      </c>
      <c r="L433" s="145"/>
    </row>
    <row r="434" spans="1:12">
      <c r="A434" s="15">
        <v>429</v>
      </c>
      <c r="B434" s="78" t="s">
        <v>40</v>
      </c>
      <c r="C434" s="71">
        <v>44902</v>
      </c>
      <c r="D434" s="72">
        <v>1</v>
      </c>
      <c r="E434" s="72" t="s">
        <v>232</v>
      </c>
      <c r="F434" s="75" t="s">
        <v>274</v>
      </c>
      <c r="G434" s="75" t="s">
        <v>175</v>
      </c>
      <c r="H434" s="75"/>
      <c r="I434" s="75"/>
      <c r="J434" s="76"/>
      <c r="K434" s="75">
        <v>180</v>
      </c>
      <c r="L434" s="145"/>
    </row>
    <row r="435" spans="1:12">
      <c r="A435" s="15">
        <v>430</v>
      </c>
      <c r="B435" s="135" t="s">
        <v>36</v>
      </c>
      <c r="C435" s="130">
        <v>44902</v>
      </c>
      <c r="D435" s="131">
        <v>1</v>
      </c>
      <c r="E435" s="131" t="s">
        <v>232</v>
      </c>
      <c r="F435" s="133" t="s">
        <v>274</v>
      </c>
      <c r="G435" s="133" t="s">
        <v>175</v>
      </c>
      <c r="H435" s="133"/>
      <c r="I435" s="133"/>
      <c r="J435" s="132"/>
      <c r="K435" s="133">
        <v>180</v>
      </c>
      <c r="L435" s="145"/>
    </row>
    <row r="436" spans="1:12">
      <c r="A436" s="15">
        <v>431</v>
      </c>
      <c r="B436" s="78" t="s">
        <v>40</v>
      </c>
      <c r="C436" s="71">
        <v>44904</v>
      </c>
      <c r="D436" s="72">
        <v>1</v>
      </c>
      <c r="E436" s="72" t="s">
        <v>236</v>
      </c>
      <c r="F436" s="75" t="s">
        <v>258</v>
      </c>
      <c r="G436" s="75" t="s">
        <v>175</v>
      </c>
      <c r="H436" s="75"/>
      <c r="I436" s="75"/>
      <c r="J436" s="76"/>
      <c r="K436" s="75">
        <v>180</v>
      </c>
      <c r="L436" s="145"/>
    </row>
    <row r="437" spans="1:12">
      <c r="A437" s="15">
        <v>432</v>
      </c>
      <c r="B437" s="79" t="s">
        <v>36</v>
      </c>
      <c r="C437" s="80">
        <v>44904</v>
      </c>
      <c r="D437" s="81">
        <v>1</v>
      </c>
      <c r="E437" s="81" t="s">
        <v>236</v>
      </c>
      <c r="F437" s="82" t="s">
        <v>257</v>
      </c>
      <c r="G437" s="82" t="s">
        <v>175</v>
      </c>
      <c r="H437" s="82"/>
      <c r="I437" s="82"/>
      <c r="J437" s="83"/>
      <c r="K437" s="82">
        <v>180</v>
      </c>
      <c r="L437" s="145"/>
    </row>
    <row r="438" spans="1:12">
      <c r="A438" s="15">
        <v>433</v>
      </c>
      <c r="B438" s="78" t="s">
        <v>40</v>
      </c>
      <c r="C438" s="71">
        <v>44896</v>
      </c>
      <c r="D438" s="72">
        <v>1</v>
      </c>
      <c r="E438" s="72" t="s">
        <v>232</v>
      </c>
      <c r="F438" s="75" t="s">
        <v>263</v>
      </c>
      <c r="G438" s="75" t="s">
        <v>175</v>
      </c>
      <c r="H438" s="75"/>
      <c r="I438" s="75"/>
      <c r="J438" s="76"/>
      <c r="K438" s="75">
        <v>179</v>
      </c>
      <c r="L438" s="145"/>
    </row>
    <row r="439" spans="1:12">
      <c r="A439" s="15">
        <v>434</v>
      </c>
      <c r="B439" s="78" t="s">
        <v>40</v>
      </c>
      <c r="C439" s="71">
        <v>44902</v>
      </c>
      <c r="D439" s="72">
        <v>1</v>
      </c>
      <c r="E439" s="72" t="s">
        <v>236</v>
      </c>
      <c r="F439" s="75" t="s">
        <v>274</v>
      </c>
      <c r="G439" s="75" t="s">
        <v>175</v>
      </c>
      <c r="H439" s="75"/>
      <c r="I439" s="75"/>
      <c r="J439" s="76"/>
      <c r="K439" s="75">
        <v>179</v>
      </c>
      <c r="L439" s="145"/>
    </row>
    <row r="440" spans="1:12">
      <c r="A440" s="15">
        <v>435</v>
      </c>
      <c r="B440" s="135" t="s">
        <v>36</v>
      </c>
      <c r="C440" s="130">
        <v>44902</v>
      </c>
      <c r="D440" s="131">
        <v>1</v>
      </c>
      <c r="E440" s="131" t="s">
        <v>236</v>
      </c>
      <c r="F440" s="133" t="s">
        <v>274</v>
      </c>
      <c r="G440" s="133" t="s">
        <v>175</v>
      </c>
      <c r="H440" s="133"/>
      <c r="I440" s="133"/>
      <c r="J440" s="132"/>
      <c r="K440" s="133">
        <v>179</v>
      </c>
      <c r="L440" s="145"/>
    </row>
    <row r="441" spans="1:12">
      <c r="A441" s="15">
        <v>436</v>
      </c>
      <c r="B441" s="78" t="s">
        <v>40</v>
      </c>
      <c r="C441" s="71">
        <v>44909</v>
      </c>
      <c r="D441" s="72">
        <v>1</v>
      </c>
      <c r="E441" s="72" t="s">
        <v>257</v>
      </c>
      <c r="F441" s="75" t="s">
        <v>236</v>
      </c>
      <c r="G441" s="75" t="s">
        <v>175</v>
      </c>
      <c r="H441" s="75"/>
      <c r="I441" s="75"/>
      <c r="J441" s="76"/>
      <c r="K441" s="75">
        <v>179</v>
      </c>
      <c r="L441" s="145"/>
    </row>
    <row r="442" spans="1:12">
      <c r="A442" s="15">
        <v>437</v>
      </c>
      <c r="B442" s="135" t="s">
        <v>36</v>
      </c>
      <c r="C442" s="130">
        <v>44909</v>
      </c>
      <c r="D442" s="131">
        <v>1</v>
      </c>
      <c r="E442" s="131" t="s">
        <v>257</v>
      </c>
      <c r="F442" s="133" t="s">
        <v>236</v>
      </c>
      <c r="G442" s="133" t="s">
        <v>175</v>
      </c>
      <c r="H442" s="133"/>
      <c r="I442" s="133"/>
      <c r="J442" s="132"/>
      <c r="K442" s="133">
        <v>179</v>
      </c>
      <c r="L442" s="145"/>
    </row>
    <row r="443" spans="1:12">
      <c r="A443" s="15">
        <v>438</v>
      </c>
      <c r="B443" s="93" t="s">
        <v>36</v>
      </c>
      <c r="C443" s="93" t="s">
        <v>265</v>
      </c>
      <c r="D443" s="103">
        <v>266</v>
      </c>
      <c r="E443" s="103" t="s">
        <v>267</v>
      </c>
      <c r="F443" s="103" t="s">
        <v>248</v>
      </c>
      <c r="G443" s="103" t="s">
        <v>206</v>
      </c>
      <c r="H443" s="103"/>
      <c r="I443" s="103"/>
      <c r="J443" s="103"/>
      <c r="K443" s="103">
        <f>D443+K442</f>
        <v>445</v>
      </c>
      <c r="L443" s="145"/>
    </row>
    <row r="444" spans="1:12">
      <c r="A444" s="15">
        <v>439</v>
      </c>
      <c r="B444" s="93" t="s">
        <v>36</v>
      </c>
      <c r="C444" s="93" t="s">
        <v>265</v>
      </c>
      <c r="D444" s="103">
        <v>112</v>
      </c>
      <c r="E444" s="103" t="s">
        <v>268</v>
      </c>
      <c r="F444" s="103" t="s">
        <v>59</v>
      </c>
      <c r="G444" s="103" t="s">
        <v>206</v>
      </c>
      <c r="H444" s="103"/>
      <c r="I444" s="103"/>
      <c r="J444" s="103"/>
      <c r="K444" s="103">
        <f>D444+K443</f>
        <v>557</v>
      </c>
      <c r="L444" s="145"/>
    </row>
    <row r="445" spans="1:12">
      <c r="A445" s="15">
        <v>440</v>
      </c>
      <c r="B445" s="146" t="s">
        <v>40</v>
      </c>
      <c r="C445" s="141">
        <v>44956</v>
      </c>
      <c r="D445" s="142">
        <v>1</v>
      </c>
      <c r="E445" s="142" t="s">
        <v>261</v>
      </c>
      <c r="F445" s="142" t="s">
        <v>99</v>
      </c>
      <c r="G445" s="142" t="s">
        <v>175</v>
      </c>
      <c r="H445" s="142"/>
      <c r="I445" s="142"/>
      <c r="J445" s="142"/>
      <c r="K445" s="142">
        <v>556</v>
      </c>
      <c r="L445" s="145"/>
    </row>
    <row r="446" spans="1:12">
      <c r="A446" s="15">
        <v>441</v>
      </c>
      <c r="B446" s="93" t="s">
        <v>36</v>
      </c>
      <c r="C446" s="100">
        <v>44959</v>
      </c>
      <c r="D446" s="103">
        <v>40</v>
      </c>
      <c r="E446" s="103" t="s">
        <v>267</v>
      </c>
      <c r="F446" s="103" t="s">
        <v>102</v>
      </c>
      <c r="G446" s="103" t="s">
        <v>206</v>
      </c>
      <c r="H446" s="103"/>
      <c r="I446" s="103"/>
      <c r="J446" s="103"/>
      <c r="K446" s="103">
        <f>D446+K445</f>
        <v>596</v>
      </c>
      <c r="L446" s="145"/>
    </row>
    <row r="447" spans="1:12">
      <c r="A447" s="15">
        <v>442</v>
      </c>
      <c r="B447" s="101" t="s">
        <v>40</v>
      </c>
      <c r="C447" s="126">
        <v>44964</v>
      </c>
      <c r="D447" s="76">
        <v>1</v>
      </c>
      <c r="E447" s="76" t="s">
        <v>261</v>
      </c>
      <c r="F447" s="76" t="s">
        <v>273</v>
      </c>
      <c r="G447" s="75" t="s">
        <v>175</v>
      </c>
      <c r="H447" s="76"/>
      <c r="I447" s="76"/>
      <c r="J447" s="76"/>
      <c r="K447" s="76">
        <f>598-3</f>
        <v>595</v>
      </c>
      <c r="L447" s="145"/>
    </row>
    <row r="448" spans="1:12">
      <c r="A448" s="15">
        <v>443</v>
      </c>
      <c r="B448" s="78" t="s">
        <v>40</v>
      </c>
      <c r="C448" s="71">
        <v>44965</v>
      </c>
      <c r="D448" s="72">
        <v>2</v>
      </c>
      <c r="E448" s="72" t="s">
        <v>232</v>
      </c>
      <c r="F448" s="75" t="s">
        <v>289</v>
      </c>
      <c r="G448" s="75" t="s">
        <v>175</v>
      </c>
      <c r="H448" s="75"/>
      <c r="I448" s="75"/>
      <c r="J448" s="76"/>
      <c r="K448" s="75">
        <v>593</v>
      </c>
      <c r="L448" s="145"/>
    </row>
    <row r="449" spans="1:12">
      <c r="A449" s="15">
        <v>444</v>
      </c>
      <c r="B449" s="101" t="s">
        <v>40</v>
      </c>
      <c r="C449" s="126">
        <v>44966</v>
      </c>
      <c r="D449" s="76">
        <v>3</v>
      </c>
      <c r="E449" s="76" t="s">
        <v>260</v>
      </c>
      <c r="F449" s="76" t="s">
        <v>271</v>
      </c>
      <c r="G449" s="75" t="s">
        <v>175</v>
      </c>
      <c r="H449" s="76"/>
      <c r="I449" s="76"/>
      <c r="J449" s="76"/>
      <c r="K449" s="76">
        <v>590</v>
      </c>
      <c r="L449" s="145"/>
    </row>
    <row r="450" spans="1:12">
      <c r="A450" s="15">
        <v>445</v>
      </c>
      <c r="B450" s="101" t="s">
        <v>40</v>
      </c>
      <c r="C450" s="126">
        <v>44966</v>
      </c>
      <c r="D450" s="76">
        <v>14</v>
      </c>
      <c r="E450" s="76" t="s">
        <v>272</v>
      </c>
      <c r="F450" s="76" t="s">
        <v>232</v>
      </c>
      <c r="G450" s="75" t="s">
        <v>175</v>
      </c>
      <c r="H450" s="76"/>
      <c r="I450" s="76"/>
      <c r="J450" s="76"/>
      <c r="K450" s="76">
        <v>590</v>
      </c>
      <c r="L450" s="145"/>
    </row>
    <row r="451" spans="1:12">
      <c r="A451" s="15">
        <v>446</v>
      </c>
      <c r="B451" s="129" t="s">
        <v>36</v>
      </c>
      <c r="C451" s="137">
        <v>44966</v>
      </c>
      <c r="D451" s="132">
        <v>14</v>
      </c>
      <c r="E451" s="132" t="s">
        <v>272</v>
      </c>
      <c r="F451" s="132" t="s">
        <v>232</v>
      </c>
      <c r="G451" s="133" t="s">
        <v>175</v>
      </c>
      <c r="H451" s="132"/>
      <c r="I451" s="132"/>
      <c r="J451" s="132"/>
      <c r="K451" s="132">
        <v>590</v>
      </c>
      <c r="L451" s="145"/>
    </row>
    <row r="452" spans="1:12">
      <c r="A452" s="15">
        <v>447</v>
      </c>
      <c r="B452" s="101" t="s">
        <v>40</v>
      </c>
      <c r="C452" s="126">
        <v>44966</v>
      </c>
      <c r="D452" s="76">
        <v>9</v>
      </c>
      <c r="E452" s="76" t="s">
        <v>272</v>
      </c>
      <c r="F452" s="76" t="s">
        <v>236</v>
      </c>
      <c r="G452" s="75" t="s">
        <v>175</v>
      </c>
      <c r="H452" s="76"/>
      <c r="I452" s="76"/>
      <c r="J452" s="76"/>
      <c r="K452" s="76">
        <v>590</v>
      </c>
      <c r="L452" s="145"/>
    </row>
    <row r="453" spans="1:12">
      <c r="A453" s="15">
        <v>448</v>
      </c>
      <c r="B453" s="129" t="s">
        <v>36</v>
      </c>
      <c r="C453" s="137">
        <v>44966</v>
      </c>
      <c r="D453" s="132">
        <v>9</v>
      </c>
      <c r="E453" s="132" t="s">
        <v>272</v>
      </c>
      <c r="F453" s="132" t="s">
        <v>236</v>
      </c>
      <c r="G453" s="133" t="s">
        <v>175</v>
      </c>
      <c r="H453" s="132"/>
      <c r="I453" s="132"/>
      <c r="J453" s="132"/>
      <c r="K453" s="132">
        <v>590</v>
      </c>
    </row>
    <row r="454" spans="1:12">
      <c r="A454" s="15">
        <v>449</v>
      </c>
      <c r="B454" s="101" t="s">
        <v>40</v>
      </c>
      <c r="C454" s="126">
        <v>44970</v>
      </c>
      <c r="D454" s="76">
        <v>43</v>
      </c>
      <c r="E454" s="76" t="s">
        <v>288</v>
      </c>
      <c r="F454" s="76" t="s">
        <v>287</v>
      </c>
      <c r="G454" s="75" t="s">
        <v>206</v>
      </c>
      <c r="H454" s="76"/>
      <c r="I454" s="102">
        <v>3</v>
      </c>
      <c r="J454" s="76"/>
      <c r="K454" s="76">
        <f>590-43</f>
        <v>547</v>
      </c>
    </row>
    <row r="455" spans="1:12">
      <c r="A455" s="15">
        <v>450</v>
      </c>
      <c r="B455" s="101" t="s">
        <v>40</v>
      </c>
      <c r="C455" s="126">
        <v>44970</v>
      </c>
      <c r="D455" s="76">
        <v>3</v>
      </c>
      <c r="E455" s="76" t="s">
        <v>59</v>
      </c>
      <c r="F455" s="76" t="s">
        <v>286</v>
      </c>
      <c r="G455" s="75" t="s">
        <v>206</v>
      </c>
      <c r="H455" s="76"/>
      <c r="I455" s="102">
        <v>3</v>
      </c>
      <c r="J455" s="102"/>
      <c r="K455" s="76">
        <f>K454-9</f>
        <v>538</v>
      </c>
    </row>
    <row r="456" spans="1:12">
      <c r="A456" s="15">
        <v>451</v>
      </c>
      <c r="B456" s="101" t="s">
        <v>40</v>
      </c>
      <c r="C456" s="126">
        <v>44971</v>
      </c>
      <c r="D456" s="76">
        <v>1</v>
      </c>
      <c r="E456" s="76" t="s">
        <v>59</v>
      </c>
      <c r="F456" s="76" t="s">
        <v>286</v>
      </c>
      <c r="G456" s="75" t="s">
        <v>206</v>
      </c>
      <c r="H456" s="76"/>
      <c r="I456" s="102"/>
      <c r="J456" s="102"/>
      <c r="K456" s="76">
        <v>537</v>
      </c>
    </row>
    <row r="457" spans="1:12">
      <c r="A457" s="15">
        <v>452</v>
      </c>
      <c r="B457" s="101" t="s">
        <v>40</v>
      </c>
      <c r="C457" s="126">
        <v>44971</v>
      </c>
      <c r="D457" s="76">
        <v>1</v>
      </c>
      <c r="E457" s="76" t="s">
        <v>257</v>
      </c>
      <c r="F457" s="76" t="s">
        <v>296</v>
      </c>
      <c r="G457" s="75" t="s">
        <v>175</v>
      </c>
      <c r="H457" s="76"/>
      <c r="I457" s="102">
        <v>3</v>
      </c>
      <c r="J457" s="102">
        <v>3</v>
      </c>
      <c r="K457" s="76">
        <v>536</v>
      </c>
    </row>
    <row r="458" spans="1:12">
      <c r="A458" s="15">
        <v>453</v>
      </c>
      <c r="B458" s="101" t="s">
        <v>40</v>
      </c>
      <c r="C458" s="126">
        <v>44978</v>
      </c>
      <c r="D458" s="76">
        <v>1</v>
      </c>
      <c r="E458" s="76" t="s">
        <v>257</v>
      </c>
      <c r="F458" s="76" t="s">
        <v>99</v>
      </c>
      <c r="G458" s="75" t="s">
        <v>175</v>
      </c>
      <c r="H458" s="76"/>
      <c r="I458" s="102"/>
      <c r="J458" s="102"/>
      <c r="K458" s="76">
        <v>535</v>
      </c>
    </row>
    <row r="459" spans="1:12">
      <c r="A459" s="15">
        <v>454</v>
      </c>
      <c r="B459" s="101" t="s">
        <v>40</v>
      </c>
      <c r="C459" s="126">
        <v>44979</v>
      </c>
      <c r="D459" s="76">
        <v>5</v>
      </c>
      <c r="E459" s="76" t="s">
        <v>59</v>
      </c>
      <c r="F459" s="76" t="s">
        <v>99</v>
      </c>
      <c r="G459" s="75" t="s">
        <v>206</v>
      </c>
      <c r="H459" s="76"/>
      <c r="I459" s="102"/>
      <c r="J459" s="102"/>
      <c r="K459" s="76">
        <v>530</v>
      </c>
    </row>
    <row r="460" spans="1:12">
      <c r="A460" s="15">
        <v>455</v>
      </c>
      <c r="B460" s="129" t="s">
        <v>36</v>
      </c>
      <c r="C460" s="137">
        <v>44980</v>
      </c>
      <c r="D460" s="132">
        <v>101</v>
      </c>
      <c r="E460" s="132" t="s">
        <v>295</v>
      </c>
      <c r="F460" s="132" t="s">
        <v>294</v>
      </c>
      <c r="G460" s="133" t="s">
        <v>206</v>
      </c>
      <c r="H460" s="132"/>
      <c r="I460" s="134"/>
      <c r="J460" s="134"/>
      <c r="K460" s="132">
        <f>K459+101</f>
        <v>631</v>
      </c>
    </row>
    <row r="461" spans="1:12">
      <c r="A461" s="15">
        <v>456</v>
      </c>
      <c r="B461" s="129" t="s">
        <v>36</v>
      </c>
      <c r="C461" s="137">
        <v>44980</v>
      </c>
      <c r="D461" s="153" t="s">
        <v>298</v>
      </c>
      <c r="E461" s="132" t="s">
        <v>297</v>
      </c>
      <c r="F461" s="132" t="s">
        <v>248</v>
      </c>
      <c r="G461" s="133" t="s">
        <v>206</v>
      </c>
      <c r="H461" s="132"/>
      <c r="I461" s="134"/>
      <c r="J461" s="134"/>
      <c r="K461" s="132">
        <v>631</v>
      </c>
    </row>
    <row r="462" spans="1:12">
      <c r="A462" s="15">
        <v>457</v>
      </c>
      <c r="B462" s="101" t="s">
        <v>40</v>
      </c>
      <c r="C462" s="126">
        <v>44986</v>
      </c>
      <c r="D462" s="76">
        <v>78</v>
      </c>
      <c r="E462" s="76" t="s">
        <v>232</v>
      </c>
      <c r="F462" s="76" t="s">
        <v>299</v>
      </c>
      <c r="G462" s="75" t="s">
        <v>175</v>
      </c>
      <c r="H462" s="76"/>
      <c r="I462" s="102"/>
      <c r="J462" s="102"/>
      <c r="K462" s="76">
        <v>631</v>
      </c>
    </row>
    <row r="463" spans="1:12">
      <c r="A463" s="15">
        <v>458</v>
      </c>
      <c r="B463" s="129" t="s">
        <v>36</v>
      </c>
      <c r="C463" s="137">
        <v>44986</v>
      </c>
      <c r="D463" s="132">
        <v>78</v>
      </c>
      <c r="E463" s="132" t="s">
        <v>232</v>
      </c>
      <c r="F463" s="132" t="s">
        <v>299</v>
      </c>
      <c r="G463" s="133" t="s">
        <v>175</v>
      </c>
      <c r="H463" s="132"/>
      <c r="I463" s="134"/>
      <c r="J463" s="134"/>
      <c r="K463" s="132">
        <v>631</v>
      </c>
    </row>
    <row r="464" spans="1:12">
      <c r="A464" s="15">
        <v>459</v>
      </c>
      <c r="B464" s="101" t="s">
        <v>40</v>
      </c>
      <c r="C464" s="126">
        <v>44986</v>
      </c>
      <c r="D464" s="76">
        <v>2</v>
      </c>
      <c r="E464" s="76" t="s">
        <v>277</v>
      </c>
      <c r="F464" s="76" t="s">
        <v>289</v>
      </c>
      <c r="G464" s="75" t="s">
        <v>175</v>
      </c>
      <c r="H464" s="76"/>
      <c r="I464" s="102"/>
      <c r="J464" s="102"/>
      <c r="K464" s="76">
        <v>629</v>
      </c>
    </row>
    <row r="465" spans="1:11">
      <c r="A465" s="15">
        <v>460</v>
      </c>
      <c r="B465" s="101" t="s">
        <v>40</v>
      </c>
      <c r="C465" s="126">
        <v>44987</v>
      </c>
      <c r="D465" s="76">
        <v>4</v>
      </c>
      <c r="E465" s="76" t="s">
        <v>59</v>
      </c>
      <c r="F465" s="76" t="s">
        <v>300</v>
      </c>
      <c r="G465" s="75" t="s">
        <v>206</v>
      </c>
      <c r="H465" s="76"/>
      <c r="I465" s="102"/>
      <c r="J465" s="102"/>
      <c r="K465" s="76">
        <v>625</v>
      </c>
    </row>
    <row r="466" spans="1:11">
      <c r="A466" s="15">
        <v>461</v>
      </c>
      <c r="B466" s="101" t="s">
        <v>40</v>
      </c>
      <c r="C466" s="126">
        <v>44987</v>
      </c>
      <c r="D466" s="76">
        <v>1</v>
      </c>
      <c r="E466" s="76" t="s">
        <v>248</v>
      </c>
      <c r="F466" s="76" t="s">
        <v>300</v>
      </c>
      <c r="G466" s="75" t="s">
        <v>175</v>
      </c>
      <c r="H466" s="76"/>
      <c r="I466" s="102"/>
      <c r="J466" s="102"/>
      <c r="K466" s="76">
        <v>624</v>
      </c>
    </row>
    <row r="467" spans="1:11" ht="12.95" customHeight="1">
      <c r="A467" s="15">
        <v>462</v>
      </c>
      <c r="B467" s="101" t="s">
        <v>40</v>
      </c>
      <c r="C467" s="126">
        <v>44988</v>
      </c>
      <c r="D467" s="76">
        <v>1</v>
      </c>
      <c r="E467" s="76" t="s">
        <v>257</v>
      </c>
      <c r="F467" s="76" t="s">
        <v>300</v>
      </c>
      <c r="G467" s="75" t="s">
        <v>175</v>
      </c>
      <c r="H467" s="76"/>
      <c r="I467" s="102"/>
      <c r="J467" s="102"/>
      <c r="K467" s="76">
        <v>623</v>
      </c>
    </row>
    <row r="468" spans="1:11">
      <c r="A468" s="15">
        <v>462</v>
      </c>
      <c r="B468" s="101" t="s">
        <v>40</v>
      </c>
      <c r="C468" s="126">
        <v>44993</v>
      </c>
      <c r="D468" s="76">
        <v>10</v>
      </c>
      <c r="E468" s="76" t="s">
        <v>232</v>
      </c>
      <c r="F468" s="76" t="s">
        <v>236</v>
      </c>
      <c r="G468" s="75" t="s">
        <v>175</v>
      </c>
      <c r="H468" s="76"/>
      <c r="I468" s="102"/>
      <c r="J468" s="102"/>
      <c r="K468" s="76">
        <v>623</v>
      </c>
    </row>
    <row r="469" spans="1:11">
      <c r="A469" s="15">
        <v>462</v>
      </c>
      <c r="B469" s="129" t="s">
        <v>36</v>
      </c>
      <c r="C469" s="137">
        <v>44993</v>
      </c>
      <c r="D469" s="132">
        <v>10</v>
      </c>
      <c r="E469" s="132" t="s">
        <v>232</v>
      </c>
      <c r="F469" s="132" t="s">
        <v>236</v>
      </c>
      <c r="G469" s="133" t="s">
        <v>175</v>
      </c>
      <c r="H469" s="132"/>
      <c r="I469" s="134"/>
      <c r="J469" s="134"/>
      <c r="K469" s="132">
        <v>623</v>
      </c>
    </row>
    <row r="470" spans="1:11">
      <c r="A470" s="15">
        <v>462</v>
      </c>
      <c r="B470" s="101" t="s">
        <v>40</v>
      </c>
      <c r="C470" s="126">
        <v>44993</v>
      </c>
      <c r="D470" s="76">
        <v>3</v>
      </c>
      <c r="E470" s="76" t="s">
        <v>236</v>
      </c>
      <c r="F470" s="76" t="s">
        <v>257</v>
      </c>
      <c r="G470" s="75" t="s">
        <v>175</v>
      </c>
      <c r="H470" s="76"/>
      <c r="I470" s="102"/>
      <c r="J470" s="102"/>
      <c r="K470" s="76">
        <v>623</v>
      </c>
    </row>
    <row r="471" spans="1:11">
      <c r="A471" s="15">
        <v>462</v>
      </c>
      <c r="B471" s="129" t="s">
        <v>36</v>
      </c>
      <c r="C471" s="137">
        <v>44993</v>
      </c>
      <c r="D471" s="132">
        <v>3</v>
      </c>
      <c r="E471" s="132" t="s">
        <v>236</v>
      </c>
      <c r="F471" s="132" t="s">
        <v>257</v>
      </c>
      <c r="G471" s="133" t="s">
        <v>175</v>
      </c>
      <c r="H471" s="132"/>
      <c r="I471" s="134"/>
      <c r="J471" s="134"/>
      <c r="K471" s="132">
        <v>623</v>
      </c>
    </row>
    <row r="472" spans="1:11">
      <c r="A472" s="15">
        <v>462</v>
      </c>
      <c r="B472" s="101" t="s">
        <v>40</v>
      </c>
      <c r="C472" s="126">
        <v>44993</v>
      </c>
      <c r="D472" s="76">
        <v>1</v>
      </c>
      <c r="E472" s="76" t="s">
        <v>236</v>
      </c>
      <c r="F472" s="76" t="s">
        <v>99</v>
      </c>
      <c r="G472" s="75" t="s">
        <v>175</v>
      </c>
      <c r="H472" s="76"/>
      <c r="I472" s="102"/>
      <c r="J472" s="102"/>
      <c r="K472" s="76">
        <v>622</v>
      </c>
    </row>
    <row r="473" spans="1:11">
      <c r="A473" s="15">
        <v>462</v>
      </c>
      <c r="B473" s="101" t="s">
        <v>40</v>
      </c>
      <c r="C473" s="126">
        <v>44994</v>
      </c>
      <c r="D473" s="76">
        <v>1</v>
      </c>
      <c r="E473" s="76" t="s">
        <v>257</v>
      </c>
      <c r="F473" s="76" t="s">
        <v>300</v>
      </c>
      <c r="G473" s="75" t="s">
        <v>175</v>
      </c>
      <c r="H473" s="76"/>
      <c r="I473" s="102"/>
      <c r="J473" s="102"/>
      <c r="K473" s="76">
        <v>621</v>
      </c>
    </row>
    <row r="474" spans="1:11">
      <c r="A474" s="15">
        <v>462</v>
      </c>
      <c r="B474" s="101" t="s">
        <v>40</v>
      </c>
      <c r="C474" s="126">
        <v>44999</v>
      </c>
      <c r="D474" s="76">
        <v>76</v>
      </c>
      <c r="E474" s="76" t="s">
        <v>257</v>
      </c>
      <c r="F474" s="76" t="s">
        <v>301</v>
      </c>
      <c r="G474" s="75" t="s">
        <v>175</v>
      </c>
      <c r="H474" s="76"/>
      <c r="I474" s="102">
        <v>3</v>
      </c>
      <c r="J474" s="102"/>
      <c r="K474" s="76">
        <f>621-76</f>
        <v>545</v>
      </c>
    </row>
    <row r="475" spans="1:11">
      <c r="A475" s="15">
        <v>462</v>
      </c>
      <c r="B475" s="129" t="s">
        <v>36</v>
      </c>
      <c r="C475" s="137">
        <v>45002</v>
      </c>
      <c r="D475" s="132"/>
      <c r="E475" s="132" t="s">
        <v>303</v>
      </c>
      <c r="F475" s="132" t="s">
        <v>62</v>
      </c>
      <c r="G475" s="133" t="s">
        <v>206</v>
      </c>
      <c r="H475" s="132"/>
      <c r="I475" s="134"/>
      <c r="J475" s="134"/>
      <c r="K475" s="132">
        <v>545</v>
      </c>
    </row>
    <row r="476" spans="1:11">
      <c r="A476" s="15">
        <v>462</v>
      </c>
      <c r="B476" s="101" t="s">
        <v>40</v>
      </c>
      <c r="C476" s="126">
        <v>45002</v>
      </c>
      <c r="D476" s="76">
        <v>18</v>
      </c>
      <c r="E476" s="76" t="s">
        <v>59</v>
      </c>
      <c r="F476" s="76" t="s">
        <v>304</v>
      </c>
      <c r="G476" s="75" t="s">
        <v>175</v>
      </c>
      <c r="H476" s="76"/>
      <c r="I476" s="102">
        <v>3</v>
      </c>
      <c r="J476" s="102"/>
      <c r="K476" s="76">
        <f>K475-18</f>
        <v>527</v>
      </c>
    </row>
    <row r="477" spans="1:11">
      <c r="A477" s="15">
        <v>462</v>
      </c>
      <c r="B477" s="101" t="s">
        <v>40</v>
      </c>
      <c r="C477" s="126">
        <v>45005</v>
      </c>
      <c r="D477" s="76">
        <v>1</v>
      </c>
      <c r="E477" s="76" t="s">
        <v>236</v>
      </c>
      <c r="F477" s="76" t="s">
        <v>302</v>
      </c>
      <c r="G477" s="75" t="s">
        <v>175</v>
      </c>
      <c r="H477" s="76"/>
      <c r="I477" s="102">
        <v>3</v>
      </c>
      <c r="J477" s="102"/>
      <c r="K477" s="76">
        <v>526</v>
      </c>
    </row>
    <row r="478" spans="1:11">
      <c r="A478" s="15">
        <v>462</v>
      </c>
      <c r="B478" s="101" t="s">
        <v>40</v>
      </c>
      <c r="C478" s="126">
        <v>45005</v>
      </c>
      <c r="D478" s="76">
        <v>1</v>
      </c>
      <c r="E478" s="76" t="s">
        <v>248</v>
      </c>
      <c r="F478" s="76" t="s">
        <v>302</v>
      </c>
      <c r="G478" s="75" t="s">
        <v>175</v>
      </c>
      <c r="H478" s="76"/>
      <c r="I478" s="102">
        <v>3</v>
      </c>
      <c r="J478" s="102"/>
      <c r="K478" s="76">
        <v>525</v>
      </c>
    </row>
    <row r="479" spans="1:11">
      <c r="A479" s="15">
        <v>468</v>
      </c>
      <c r="B479" s="101" t="s">
        <v>40</v>
      </c>
      <c r="C479" s="126">
        <v>45006</v>
      </c>
      <c r="D479" s="76">
        <v>48</v>
      </c>
      <c r="E479" s="76" t="s">
        <v>248</v>
      </c>
      <c r="F479" s="76" t="s">
        <v>62</v>
      </c>
      <c r="G479" s="75" t="s">
        <v>175</v>
      </c>
      <c r="H479" s="76"/>
      <c r="I479" s="102">
        <v>3</v>
      </c>
      <c r="J479" s="102"/>
      <c r="K479" s="76">
        <v>525</v>
      </c>
    </row>
    <row r="480" spans="1:11">
      <c r="A480" s="15">
        <v>469</v>
      </c>
      <c r="B480" s="129" t="s">
        <v>36</v>
      </c>
      <c r="C480" s="137">
        <v>45006</v>
      </c>
      <c r="D480" s="132">
        <v>48</v>
      </c>
      <c r="E480" s="132" t="s">
        <v>248</v>
      </c>
      <c r="F480" s="132" t="s">
        <v>62</v>
      </c>
      <c r="G480" s="133" t="s">
        <v>175</v>
      </c>
      <c r="H480" s="132"/>
      <c r="I480" s="134">
        <v>3</v>
      </c>
      <c r="J480" s="134"/>
      <c r="K480" s="132">
        <v>525</v>
      </c>
    </row>
    <row r="481" spans="1:11">
      <c r="A481" s="15">
        <v>470</v>
      </c>
      <c r="B481" s="101" t="s">
        <v>40</v>
      </c>
      <c r="C481" s="126">
        <v>45006</v>
      </c>
      <c r="D481" s="76">
        <v>1</v>
      </c>
      <c r="E481" s="76" t="s">
        <v>59</v>
      </c>
      <c r="F481" s="76" t="s">
        <v>302</v>
      </c>
      <c r="G481" s="75" t="s">
        <v>175</v>
      </c>
      <c r="H481" s="76"/>
      <c r="I481" s="102">
        <v>3</v>
      </c>
      <c r="J481" s="102"/>
      <c r="K481" s="76">
        <v>524</v>
      </c>
    </row>
    <row r="482" spans="1:11">
      <c r="A482" s="15">
        <v>471</v>
      </c>
      <c r="B482" s="101" t="s">
        <v>40</v>
      </c>
      <c r="C482" s="126">
        <v>45006</v>
      </c>
      <c r="D482" s="76">
        <v>4</v>
      </c>
      <c r="E482" s="76" t="s">
        <v>257</v>
      </c>
      <c r="F482" s="76" t="s">
        <v>305</v>
      </c>
      <c r="G482" s="75" t="s">
        <v>175</v>
      </c>
      <c r="H482" s="76"/>
      <c r="I482" s="102">
        <v>3</v>
      </c>
      <c r="J482" s="102"/>
      <c r="K482" s="76">
        <v>520</v>
      </c>
    </row>
    <row r="483" spans="1:11">
      <c r="A483" s="15">
        <v>472</v>
      </c>
      <c r="B483" s="101" t="s">
        <v>40</v>
      </c>
      <c r="C483" s="126">
        <v>45014</v>
      </c>
      <c r="D483" s="76">
        <v>15</v>
      </c>
      <c r="E483" s="76" t="s">
        <v>102</v>
      </c>
      <c r="F483" s="76" t="s">
        <v>321</v>
      </c>
      <c r="G483" s="75" t="s">
        <v>206</v>
      </c>
      <c r="H483" s="76"/>
      <c r="I483" s="102"/>
      <c r="J483" s="102"/>
      <c r="K483" s="76">
        <v>505</v>
      </c>
    </row>
    <row r="484" spans="1:11" ht="12.95" customHeight="1">
      <c r="A484" s="15">
        <v>473</v>
      </c>
      <c r="B484" s="129" t="s">
        <v>36</v>
      </c>
      <c r="C484" s="137">
        <v>45008</v>
      </c>
      <c r="D484" s="132">
        <v>52</v>
      </c>
      <c r="E484" s="132" t="s">
        <v>62</v>
      </c>
      <c r="F484" s="132" t="s">
        <v>306</v>
      </c>
      <c r="G484" s="132" t="s">
        <v>206</v>
      </c>
      <c r="H484" s="132"/>
      <c r="I484" s="132"/>
      <c r="J484" s="132"/>
      <c r="K484" s="132">
        <f>505+52</f>
        <v>557</v>
      </c>
    </row>
    <row r="485" spans="1:11">
      <c r="A485" s="15">
        <v>474</v>
      </c>
      <c r="B485" s="129" t="s">
        <v>36</v>
      </c>
      <c r="C485" s="137">
        <v>45015</v>
      </c>
      <c r="D485" s="132">
        <v>240</v>
      </c>
      <c r="E485" s="132" t="s">
        <v>311</v>
      </c>
      <c r="F485" s="132" t="s">
        <v>312</v>
      </c>
      <c r="G485" s="132" t="s">
        <v>206</v>
      </c>
      <c r="H485" s="132"/>
      <c r="I485" s="132"/>
      <c r="J485" s="132"/>
      <c r="K485" s="132">
        <f>K484+240</f>
        <v>797</v>
      </c>
    </row>
    <row r="486" spans="1:11">
      <c r="A486" s="15">
        <v>475</v>
      </c>
      <c r="B486" s="101" t="s">
        <v>40</v>
      </c>
      <c r="C486" s="126">
        <v>45015</v>
      </c>
      <c r="D486" s="76">
        <v>84</v>
      </c>
      <c r="E486" s="76" t="s">
        <v>62</v>
      </c>
      <c r="F486" s="76" t="s">
        <v>324</v>
      </c>
      <c r="G486" s="75" t="s">
        <v>206</v>
      </c>
      <c r="H486" s="76"/>
      <c r="I486" s="76"/>
      <c r="J486" s="76"/>
      <c r="K486" s="76">
        <v>797</v>
      </c>
    </row>
    <row r="487" spans="1:11">
      <c r="A487" s="15">
        <v>476</v>
      </c>
      <c r="B487" s="129" t="s">
        <v>36</v>
      </c>
      <c r="C487" s="137">
        <v>45015</v>
      </c>
      <c r="D487" s="132">
        <v>84</v>
      </c>
      <c r="E487" s="132" t="s">
        <v>62</v>
      </c>
      <c r="F487" s="132" t="s">
        <v>313</v>
      </c>
      <c r="G487" s="132" t="s">
        <v>206</v>
      </c>
      <c r="H487" s="132"/>
      <c r="I487" s="132"/>
      <c r="J487" s="132"/>
      <c r="K487" s="132">
        <v>797</v>
      </c>
    </row>
    <row r="488" spans="1:11">
      <c r="A488" s="15">
        <v>477</v>
      </c>
      <c r="B488" s="129" t="s">
        <v>36</v>
      </c>
      <c r="C488" s="137">
        <v>45015</v>
      </c>
      <c r="D488" s="132">
        <v>84</v>
      </c>
      <c r="E488" s="132" t="s">
        <v>315</v>
      </c>
      <c r="F488" s="132" t="s">
        <v>314</v>
      </c>
      <c r="G488" s="132" t="s">
        <v>206</v>
      </c>
      <c r="H488" s="132"/>
      <c r="I488" s="132"/>
      <c r="J488" s="132"/>
      <c r="K488" s="132">
        <f>K487+84</f>
        <v>881</v>
      </c>
    </row>
    <row r="489" spans="1:11">
      <c r="A489" s="15">
        <v>478</v>
      </c>
      <c r="B489" s="129" t="s">
        <v>36</v>
      </c>
      <c r="C489" s="137">
        <v>45015</v>
      </c>
      <c r="D489" s="132">
        <v>140</v>
      </c>
      <c r="E489" s="132" t="s">
        <v>311</v>
      </c>
      <c r="F489" s="132" t="s">
        <v>316</v>
      </c>
      <c r="G489" s="132" t="s">
        <v>206</v>
      </c>
      <c r="H489" s="132"/>
      <c r="I489" s="132"/>
      <c r="J489" s="132"/>
      <c r="K489" s="132">
        <f>K488+140</f>
        <v>1021</v>
      </c>
    </row>
    <row r="490" spans="1:11">
      <c r="A490" s="15"/>
      <c r="B490" s="101" t="s">
        <v>40</v>
      </c>
      <c r="C490" s="126">
        <v>45026</v>
      </c>
      <c r="D490" s="76">
        <v>1</v>
      </c>
      <c r="E490" s="76" t="s">
        <v>261</v>
      </c>
      <c r="F490" s="76" t="s">
        <v>99</v>
      </c>
      <c r="G490" s="76" t="s">
        <v>175</v>
      </c>
      <c r="H490" s="76"/>
      <c r="I490" s="76"/>
      <c r="J490" s="76"/>
      <c r="K490" s="76">
        <v>1020</v>
      </c>
    </row>
    <row r="491" spans="1:11">
      <c r="A491" s="15">
        <v>479</v>
      </c>
      <c r="B491" s="101" t="s">
        <v>40</v>
      </c>
      <c r="C491" s="126">
        <v>45040</v>
      </c>
      <c r="D491" s="76">
        <v>1</v>
      </c>
      <c r="E491" s="76" t="s">
        <v>323</v>
      </c>
      <c r="F491" s="76" t="s">
        <v>99</v>
      </c>
      <c r="G491" s="76" t="s">
        <v>175</v>
      </c>
      <c r="H491" s="76"/>
      <c r="I491" s="76"/>
      <c r="J491" s="76"/>
      <c r="K491" s="76">
        <v>1019</v>
      </c>
    </row>
    <row r="492" spans="1:11">
      <c r="A492" s="15">
        <v>480</v>
      </c>
      <c r="B492" s="101" t="s">
        <v>40</v>
      </c>
      <c r="C492" s="126">
        <v>45040</v>
      </c>
      <c r="D492" s="76">
        <v>44</v>
      </c>
      <c r="E492" s="76" t="s">
        <v>248</v>
      </c>
      <c r="F492" s="76" t="s">
        <v>320</v>
      </c>
      <c r="G492" s="76" t="s">
        <v>175</v>
      </c>
      <c r="H492" s="76"/>
      <c r="I492" s="76"/>
      <c r="J492" s="76"/>
      <c r="K492" s="76">
        <v>1019</v>
      </c>
    </row>
    <row r="493" spans="1:11">
      <c r="A493" s="15">
        <v>481</v>
      </c>
      <c r="B493" s="129" t="s">
        <v>36</v>
      </c>
      <c r="C493" s="137">
        <v>45040</v>
      </c>
      <c r="D493" s="132">
        <v>44</v>
      </c>
      <c r="E493" s="132" t="s">
        <v>248</v>
      </c>
      <c r="F493" s="132" t="s">
        <v>320</v>
      </c>
      <c r="G493" s="132" t="s">
        <v>206</v>
      </c>
      <c r="H493" s="132"/>
      <c r="I493" s="132"/>
      <c r="J493" s="132"/>
      <c r="K493" s="132">
        <v>1019</v>
      </c>
    </row>
    <row r="494" spans="1:11">
      <c r="B494" s="101" t="s">
        <v>40</v>
      </c>
      <c r="C494" s="126">
        <v>45041</v>
      </c>
      <c r="D494" s="76">
        <v>29</v>
      </c>
      <c r="E494" s="76" t="s">
        <v>248</v>
      </c>
      <c r="F494" s="76" t="s">
        <v>321</v>
      </c>
      <c r="G494" s="76" t="s">
        <v>175</v>
      </c>
      <c r="H494" s="76"/>
      <c r="I494" s="76"/>
      <c r="J494" s="76"/>
      <c r="K494" s="76">
        <f>K493-D494</f>
        <v>990</v>
      </c>
    </row>
    <row r="495" spans="1:11">
      <c r="B495" s="101" t="s">
        <v>40</v>
      </c>
      <c r="C495" s="126">
        <v>45041</v>
      </c>
      <c r="D495" s="76">
        <v>27</v>
      </c>
      <c r="E495" s="76" t="s">
        <v>126</v>
      </c>
      <c r="F495" s="76" t="s">
        <v>59</v>
      </c>
      <c r="G495" s="76" t="s">
        <v>175</v>
      </c>
      <c r="H495" s="76"/>
      <c r="I495" s="76"/>
      <c r="J495" s="76"/>
      <c r="K495" s="76">
        <v>990</v>
      </c>
    </row>
    <row r="496" spans="1:11">
      <c r="B496" s="129" t="s">
        <v>36</v>
      </c>
      <c r="C496" s="137">
        <v>45041</v>
      </c>
      <c r="D496" s="132">
        <v>27</v>
      </c>
      <c r="E496" s="132" t="s">
        <v>126</v>
      </c>
      <c r="F496" s="132" t="s">
        <v>59</v>
      </c>
      <c r="G496" s="132" t="s">
        <v>206</v>
      </c>
      <c r="H496" s="132"/>
      <c r="I496" s="132"/>
      <c r="J496" s="132"/>
      <c r="K496" s="132">
        <v>990</v>
      </c>
    </row>
    <row r="497" spans="2:11">
      <c r="B497" s="101" t="s">
        <v>40</v>
      </c>
      <c r="C497" s="126">
        <v>45041</v>
      </c>
      <c r="D497" s="76">
        <v>78</v>
      </c>
      <c r="E497" s="76" t="s">
        <v>126</v>
      </c>
      <c r="F497" s="76" t="s">
        <v>62</v>
      </c>
      <c r="G497" s="76" t="s">
        <v>175</v>
      </c>
      <c r="H497" s="76"/>
      <c r="I497" s="76"/>
      <c r="J497" s="76"/>
      <c r="K497" s="76">
        <v>990</v>
      </c>
    </row>
    <row r="498" spans="2:11">
      <c r="B498" s="129" t="s">
        <v>36</v>
      </c>
      <c r="C498" s="137">
        <v>45041</v>
      </c>
      <c r="D498" s="132">
        <v>78</v>
      </c>
      <c r="E498" s="132" t="s">
        <v>126</v>
      </c>
      <c r="F498" s="132" t="s">
        <v>62</v>
      </c>
      <c r="G498" s="132" t="s">
        <v>206</v>
      </c>
      <c r="H498" s="132"/>
      <c r="I498" s="132"/>
      <c r="J498" s="132"/>
      <c r="K498" s="132">
        <v>990</v>
      </c>
    </row>
    <row r="499" spans="2:11">
      <c r="B499" s="101" t="s">
        <v>40</v>
      </c>
      <c r="C499" s="126">
        <v>45041</v>
      </c>
      <c r="D499" s="76">
        <v>35</v>
      </c>
      <c r="E499" s="76" t="s">
        <v>322</v>
      </c>
      <c r="F499" s="76" t="s">
        <v>321</v>
      </c>
      <c r="G499" s="76" t="s">
        <v>175</v>
      </c>
      <c r="H499" s="76"/>
      <c r="I499" s="76"/>
      <c r="J499" s="102"/>
      <c r="K499" s="76">
        <f>K498-D499</f>
        <v>955</v>
      </c>
    </row>
    <row r="500" spans="2:11">
      <c r="B500" s="101" t="s">
        <v>40</v>
      </c>
      <c r="C500" s="126">
        <v>45048</v>
      </c>
      <c r="D500" s="76">
        <v>1</v>
      </c>
      <c r="E500" s="76" t="s">
        <v>257</v>
      </c>
      <c r="F500" s="76" t="s">
        <v>305</v>
      </c>
      <c r="G500" s="75" t="s">
        <v>175</v>
      </c>
      <c r="H500" s="76"/>
      <c r="I500" s="102">
        <v>3</v>
      </c>
      <c r="J500" s="102">
        <v>3</v>
      </c>
      <c r="K500" s="76">
        <v>954</v>
      </c>
    </row>
    <row r="501" spans="2:11">
      <c r="B501" s="101" t="s">
        <v>40</v>
      </c>
      <c r="C501" s="126">
        <v>45049</v>
      </c>
      <c r="D501" s="76">
        <v>7</v>
      </c>
      <c r="E501" s="76" t="s">
        <v>62</v>
      </c>
      <c r="F501" s="76" t="s">
        <v>321</v>
      </c>
      <c r="G501" s="76" t="s">
        <v>206</v>
      </c>
      <c r="H501" s="76"/>
      <c r="I501" s="102">
        <v>3</v>
      </c>
      <c r="J501" s="102">
        <v>3</v>
      </c>
      <c r="K501" s="76">
        <f>K500-7</f>
        <v>947</v>
      </c>
    </row>
    <row r="502" spans="2:11">
      <c r="B502" s="101" t="s">
        <v>40</v>
      </c>
      <c r="C502" s="126">
        <v>45049</v>
      </c>
      <c r="D502" s="76">
        <v>9</v>
      </c>
      <c r="E502" s="76" t="s">
        <v>248</v>
      </c>
      <c r="F502" s="76" t="s">
        <v>321</v>
      </c>
      <c r="G502" s="76" t="s">
        <v>206</v>
      </c>
      <c r="H502" s="76"/>
      <c r="I502" s="102">
        <v>3</v>
      </c>
      <c r="J502" s="102">
        <v>3</v>
      </c>
      <c r="K502" s="76">
        <f>K501-9</f>
        <v>938</v>
      </c>
    </row>
    <row r="503" spans="2:11">
      <c r="B503" s="101" t="s">
        <v>40</v>
      </c>
      <c r="C503" s="126">
        <v>45050</v>
      </c>
      <c r="D503" s="76">
        <v>2</v>
      </c>
      <c r="E503" s="76" t="s">
        <v>102</v>
      </c>
      <c r="F503" s="76" t="s">
        <v>321</v>
      </c>
      <c r="G503" s="76" t="s">
        <v>206</v>
      </c>
      <c r="H503" s="76"/>
      <c r="I503" s="102">
        <v>3</v>
      </c>
      <c r="J503" s="102">
        <v>3</v>
      </c>
      <c r="K503" s="76">
        <f>K502-2</f>
        <v>936</v>
      </c>
    </row>
    <row r="504" spans="2:11">
      <c r="B504" s="101" t="s">
        <v>40</v>
      </c>
      <c r="C504" s="126">
        <v>45061</v>
      </c>
      <c r="D504" s="76">
        <v>22</v>
      </c>
      <c r="E504" s="76" t="s">
        <v>62</v>
      </c>
      <c r="F504" s="76" t="s">
        <v>321</v>
      </c>
      <c r="G504" s="76" t="s">
        <v>206</v>
      </c>
      <c r="H504" s="76"/>
      <c r="I504" s="102"/>
      <c r="J504" s="102"/>
      <c r="K504" s="76">
        <f>K503-22</f>
        <v>914</v>
      </c>
    </row>
    <row r="505" spans="2:11">
      <c r="B505" s="101" t="s">
        <v>40</v>
      </c>
      <c r="C505" s="126">
        <v>45063</v>
      </c>
      <c r="D505" s="76">
        <v>40</v>
      </c>
      <c r="E505" s="76" t="s">
        <v>248</v>
      </c>
      <c r="F505" s="76" t="s">
        <v>321</v>
      </c>
      <c r="G505" s="76" t="s">
        <v>206</v>
      </c>
      <c r="H505" s="76"/>
      <c r="I505" s="102"/>
      <c r="J505" s="102"/>
      <c r="K505" s="76">
        <f>K504-D505</f>
        <v>874</v>
      </c>
    </row>
    <row r="506" spans="2:11">
      <c r="B506" s="101" t="s">
        <v>40</v>
      </c>
      <c r="C506" s="126">
        <v>45064</v>
      </c>
      <c r="D506" s="76">
        <v>34</v>
      </c>
      <c r="E506" s="76" t="s">
        <v>102</v>
      </c>
      <c r="F506" s="76" t="s">
        <v>321</v>
      </c>
      <c r="G506" s="76" t="s">
        <v>206</v>
      </c>
      <c r="H506" s="76"/>
      <c r="I506" s="102"/>
      <c r="J506" s="102"/>
      <c r="K506" s="76">
        <f>K505-D506</f>
        <v>840</v>
      </c>
    </row>
    <row r="507" spans="2:11">
      <c r="B507" s="101" t="s">
        <v>40</v>
      </c>
      <c r="C507" s="126">
        <v>45064</v>
      </c>
      <c r="D507" s="76">
        <v>1</v>
      </c>
      <c r="E507" s="76" t="s">
        <v>59</v>
      </c>
      <c r="F507" s="76" t="s">
        <v>321</v>
      </c>
      <c r="G507" s="76" t="s">
        <v>206</v>
      </c>
      <c r="H507" s="76"/>
      <c r="I507" s="102"/>
      <c r="J507" s="102"/>
      <c r="K507" s="76">
        <f>K506-D507</f>
        <v>839</v>
      </c>
    </row>
    <row r="508" spans="2:11">
      <c r="B508" s="101" t="s">
        <v>40</v>
      </c>
      <c r="C508" s="126">
        <v>45068</v>
      </c>
      <c r="D508" s="76">
        <v>38</v>
      </c>
      <c r="E508" s="76" t="s">
        <v>62</v>
      </c>
      <c r="F508" s="76" t="s">
        <v>325</v>
      </c>
      <c r="G508" s="76" t="s">
        <v>206</v>
      </c>
      <c r="H508" s="76"/>
      <c r="I508" s="102"/>
      <c r="J508" s="102"/>
      <c r="K508" s="76">
        <f>K507</f>
        <v>839</v>
      </c>
    </row>
    <row r="509" spans="2:11">
      <c r="B509" s="129" t="s">
        <v>36</v>
      </c>
      <c r="C509" s="137">
        <v>45068</v>
      </c>
      <c r="D509" s="132">
        <v>38</v>
      </c>
      <c r="E509" s="132" t="s">
        <v>62</v>
      </c>
      <c r="F509" s="132" t="s">
        <v>325</v>
      </c>
      <c r="G509" s="132" t="s">
        <v>206</v>
      </c>
      <c r="H509" s="132"/>
      <c r="I509" s="134"/>
      <c r="J509" s="134"/>
      <c r="K509" s="132">
        <f>K508</f>
        <v>839</v>
      </c>
    </row>
    <row r="510" spans="2:11">
      <c r="B510" s="101" t="s">
        <v>40</v>
      </c>
      <c r="C510" s="126">
        <v>45068</v>
      </c>
      <c r="D510" s="76">
        <v>31</v>
      </c>
      <c r="E510" s="76" t="s">
        <v>62</v>
      </c>
      <c r="F510" s="76" t="s">
        <v>326</v>
      </c>
      <c r="G510" s="76" t="s">
        <v>206</v>
      </c>
      <c r="H510" s="76"/>
      <c r="I510" s="102"/>
      <c r="J510" s="102"/>
      <c r="K510" s="76">
        <f>K509</f>
        <v>839</v>
      </c>
    </row>
    <row r="511" spans="2:11">
      <c r="B511" s="129" t="s">
        <v>36</v>
      </c>
      <c r="C511" s="137">
        <v>45068</v>
      </c>
      <c r="D511" s="132">
        <v>31</v>
      </c>
      <c r="E511" s="132" t="s">
        <v>62</v>
      </c>
      <c r="F511" s="132" t="s">
        <v>326</v>
      </c>
      <c r="G511" s="132" t="s">
        <v>206</v>
      </c>
      <c r="H511" s="132"/>
      <c r="I511" s="134"/>
      <c r="J511" s="134"/>
      <c r="K511" s="132">
        <f>K510</f>
        <v>839</v>
      </c>
    </row>
    <row r="512" spans="2:11">
      <c r="B512" s="101" t="s">
        <v>40</v>
      </c>
      <c r="C512" s="126">
        <v>45070</v>
      </c>
      <c r="D512" s="76">
        <v>1</v>
      </c>
      <c r="E512" s="76" t="s">
        <v>236</v>
      </c>
      <c r="F512" s="76" t="s">
        <v>99</v>
      </c>
      <c r="G512" s="76" t="s">
        <v>175</v>
      </c>
      <c r="H512" s="76"/>
      <c r="I512" s="102"/>
      <c r="J512" s="102"/>
      <c r="K512" s="76">
        <f>K511-D512</f>
        <v>838</v>
      </c>
    </row>
    <row r="513" spans="2:11">
      <c r="B513" s="101" t="s">
        <v>40</v>
      </c>
      <c r="C513" s="126">
        <v>45070</v>
      </c>
      <c r="D513" s="76">
        <v>11</v>
      </c>
      <c r="E513" s="76" t="s">
        <v>102</v>
      </c>
      <c r="F513" s="76" t="s">
        <v>321</v>
      </c>
      <c r="G513" s="76" t="s">
        <v>206</v>
      </c>
      <c r="H513" s="76"/>
      <c r="I513" s="102"/>
      <c r="J513" s="102"/>
      <c r="K513" s="76">
        <f>K512-D513</f>
        <v>827</v>
      </c>
    </row>
    <row r="514" spans="2:11">
      <c r="B514" s="101" t="s">
        <v>40</v>
      </c>
      <c r="C514" s="126">
        <v>45072</v>
      </c>
      <c r="D514" s="76">
        <v>1</v>
      </c>
      <c r="E514" s="76" t="s">
        <v>236</v>
      </c>
      <c r="F514" s="76" t="s">
        <v>99</v>
      </c>
      <c r="G514" s="76" t="s">
        <v>175</v>
      </c>
      <c r="H514" s="76"/>
      <c r="I514" s="102"/>
      <c r="J514" s="102"/>
      <c r="K514" s="76">
        <f>K513-D514</f>
        <v>826</v>
      </c>
    </row>
    <row r="515" spans="2:11">
      <c r="B515" s="101" t="s">
        <v>40</v>
      </c>
      <c r="C515" s="126">
        <v>45072</v>
      </c>
      <c r="D515" s="76">
        <v>7</v>
      </c>
      <c r="E515" s="76" t="s">
        <v>59</v>
      </c>
      <c r="F515" s="76" t="s">
        <v>321</v>
      </c>
      <c r="G515" s="76" t="s">
        <v>206</v>
      </c>
      <c r="H515" s="76"/>
      <c r="I515" s="102"/>
      <c r="J515" s="102"/>
      <c r="K515" s="76">
        <f>K514-D515</f>
        <v>819</v>
      </c>
    </row>
    <row r="516" spans="2:11">
      <c r="B516" s="101" t="s">
        <v>40</v>
      </c>
      <c r="C516" s="126">
        <v>45074</v>
      </c>
      <c r="D516" s="76">
        <v>5</v>
      </c>
      <c r="E516" s="76" t="s">
        <v>236</v>
      </c>
      <c r="F516" s="76" t="s">
        <v>327</v>
      </c>
      <c r="G516" s="76" t="s">
        <v>175</v>
      </c>
      <c r="H516" s="76"/>
      <c r="I516" s="102"/>
      <c r="J516" s="102"/>
      <c r="K516" s="76">
        <f>K515-D516</f>
        <v>814</v>
      </c>
    </row>
    <row r="517" spans="2:11">
      <c r="B517" s="101" t="s">
        <v>40</v>
      </c>
      <c r="C517" s="126">
        <v>45074</v>
      </c>
      <c r="D517" s="76">
        <v>1</v>
      </c>
      <c r="E517" s="76" t="s">
        <v>236</v>
      </c>
      <c r="F517" s="76" t="s">
        <v>328</v>
      </c>
      <c r="G517" s="76" t="s">
        <v>175</v>
      </c>
      <c r="H517" s="76"/>
      <c r="I517" s="102"/>
      <c r="J517" s="102"/>
      <c r="K517" s="76">
        <v>814</v>
      </c>
    </row>
    <row r="518" spans="2:11">
      <c r="B518" s="129" t="s">
        <v>36</v>
      </c>
      <c r="C518" s="137">
        <v>45074</v>
      </c>
      <c r="D518" s="132">
        <v>1</v>
      </c>
      <c r="E518" s="132" t="s">
        <v>236</v>
      </c>
      <c r="F518" s="132" t="s">
        <v>328</v>
      </c>
      <c r="G518" s="132" t="s">
        <v>175</v>
      </c>
      <c r="H518" s="132"/>
      <c r="I518" s="134"/>
      <c r="J518" s="134"/>
      <c r="K518" s="132">
        <f>K517</f>
        <v>814</v>
      </c>
    </row>
    <row r="519" spans="2:11">
      <c r="B519" s="101" t="s">
        <v>40</v>
      </c>
      <c r="C519" s="126">
        <v>45076</v>
      </c>
      <c r="D519" s="76">
        <v>1</v>
      </c>
      <c r="E519" s="76" t="s">
        <v>257</v>
      </c>
      <c r="F519" s="76" t="s">
        <v>99</v>
      </c>
      <c r="G519" s="76" t="s">
        <v>175</v>
      </c>
      <c r="H519" s="76"/>
      <c r="I519" s="102"/>
      <c r="J519" s="102"/>
      <c r="K519" s="76">
        <f t="shared" ref="K519:K525" si="13">K518-D519</f>
        <v>813</v>
      </c>
    </row>
    <row r="520" spans="2:11">
      <c r="B520" s="101" t="s">
        <v>40</v>
      </c>
      <c r="C520" s="126">
        <v>45076</v>
      </c>
      <c r="D520" s="76">
        <v>18</v>
      </c>
      <c r="E520" s="76" t="s">
        <v>82</v>
      </c>
      <c r="F520" s="76" t="s">
        <v>321</v>
      </c>
      <c r="G520" s="76" t="s">
        <v>206</v>
      </c>
      <c r="H520" s="76"/>
      <c r="I520" s="102"/>
      <c r="J520" s="102"/>
      <c r="K520" s="76">
        <f t="shared" si="13"/>
        <v>795</v>
      </c>
    </row>
    <row r="521" spans="2:11">
      <c r="B521" s="101" t="s">
        <v>40</v>
      </c>
      <c r="C521" s="126">
        <v>45077</v>
      </c>
      <c r="D521" s="76">
        <v>20</v>
      </c>
      <c r="E521" s="76" t="s">
        <v>82</v>
      </c>
      <c r="F521" s="76" t="s">
        <v>321</v>
      </c>
      <c r="G521" s="76" t="s">
        <v>206</v>
      </c>
      <c r="H521" s="76"/>
      <c r="I521" s="102"/>
      <c r="J521" s="102"/>
      <c r="K521" s="76">
        <f t="shared" si="13"/>
        <v>775</v>
      </c>
    </row>
    <row r="522" spans="2:11">
      <c r="B522" s="101" t="s">
        <v>40</v>
      </c>
      <c r="C522" s="126">
        <v>45055</v>
      </c>
      <c r="D522" s="76">
        <v>1</v>
      </c>
      <c r="E522" s="76" t="s">
        <v>236</v>
      </c>
      <c r="F522" s="76" t="s">
        <v>99</v>
      </c>
      <c r="G522" s="76" t="s">
        <v>175</v>
      </c>
      <c r="H522" s="76"/>
      <c r="I522" s="102"/>
      <c r="J522" s="102"/>
      <c r="K522" s="76">
        <f t="shared" si="13"/>
        <v>774</v>
      </c>
    </row>
    <row r="523" spans="2:11">
      <c r="B523" s="101" t="s">
        <v>40</v>
      </c>
      <c r="C523" s="126">
        <v>45089</v>
      </c>
      <c r="D523" s="76">
        <v>61</v>
      </c>
      <c r="E523" s="76" t="s">
        <v>82</v>
      </c>
      <c r="F523" s="76" t="s">
        <v>321</v>
      </c>
      <c r="G523" s="76" t="s">
        <v>175</v>
      </c>
      <c r="H523" s="76"/>
      <c r="I523" s="102"/>
      <c r="J523" s="102"/>
      <c r="K523" s="76">
        <f t="shared" si="13"/>
        <v>713</v>
      </c>
    </row>
    <row r="524" spans="2:11">
      <c r="B524" s="101" t="s">
        <v>40</v>
      </c>
      <c r="C524" s="126">
        <v>45089</v>
      </c>
      <c r="D524" s="76">
        <v>19</v>
      </c>
      <c r="E524" s="76" t="s">
        <v>59</v>
      </c>
      <c r="F524" s="76" t="s">
        <v>321</v>
      </c>
      <c r="G524" s="76" t="s">
        <v>175</v>
      </c>
      <c r="H524" s="76"/>
      <c r="I524" s="102"/>
      <c r="J524" s="102"/>
      <c r="K524" s="76">
        <f t="shared" si="13"/>
        <v>694</v>
      </c>
    </row>
    <row r="525" spans="2:11">
      <c r="B525" s="101"/>
      <c r="C525" s="126">
        <v>45092</v>
      </c>
      <c r="D525" s="76">
        <v>18</v>
      </c>
      <c r="E525" s="76" t="s">
        <v>167</v>
      </c>
      <c r="F525" s="76" t="s">
        <v>321</v>
      </c>
      <c r="G525" s="76" t="s">
        <v>175</v>
      </c>
      <c r="H525" s="76"/>
      <c r="I525" s="102"/>
      <c r="J525" s="102"/>
      <c r="K525" s="76">
        <f t="shared" si="13"/>
        <v>676</v>
      </c>
    </row>
    <row r="526" spans="2:11">
      <c r="B526" s="101" t="s">
        <v>40</v>
      </c>
      <c r="C526" s="126">
        <v>45092</v>
      </c>
      <c r="D526" s="76">
        <v>4</v>
      </c>
      <c r="E526" s="76" t="s">
        <v>257</v>
      </c>
      <c r="F526" s="76" t="s">
        <v>329</v>
      </c>
      <c r="G526" s="76" t="s">
        <v>175</v>
      </c>
      <c r="H526" s="76"/>
      <c r="I526" s="102"/>
      <c r="J526" s="102"/>
      <c r="K526" s="76">
        <f>K525</f>
        <v>676</v>
      </c>
    </row>
    <row r="527" spans="2:11">
      <c r="B527" s="129" t="s">
        <v>36</v>
      </c>
      <c r="C527" s="137">
        <v>45092</v>
      </c>
      <c r="D527" s="132">
        <v>4</v>
      </c>
      <c r="E527" s="132" t="s">
        <v>257</v>
      </c>
      <c r="F527" s="132" t="s">
        <v>329</v>
      </c>
      <c r="G527" s="132" t="s">
        <v>175</v>
      </c>
      <c r="H527" s="132"/>
      <c r="I527" s="134"/>
      <c r="J527" s="134"/>
      <c r="K527" s="132">
        <f>K526</f>
        <v>676</v>
      </c>
    </row>
    <row r="528" spans="2:11">
      <c r="B528" s="101" t="s">
        <v>40</v>
      </c>
      <c r="C528" s="126">
        <v>45093</v>
      </c>
      <c r="D528" s="76">
        <v>3</v>
      </c>
      <c r="E528" s="76" t="s">
        <v>82</v>
      </c>
      <c r="F528" s="76" t="s">
        <v>321</v>
      </c>
      <c r="G528" s="76" t="s">
        <v>175</v>
      </c>
      <c r="H528" s="76"/>
      <c r="I528" s="102"/>
      <c r="J528" s="102"/>
      <c r="K528" s="76">
        <f>K527-D528</f>
        <v>673</v>
      </c>
    </row>
    <row r="529" spans="2:11">
      <c r="B529" s="101" t="s">
        <v>40</v>
      </c>
      <c r="C529" s="126">
        <v>45093</v>
      </c>
      <c r="D529" s="76">
        <v>51</v>
      </c>
      <c r="E529" s="76" t="s">
        <v>248</v>
      </c>
      <c r="F529" s="76" t="s">
        <v>321</v>
      </c>
      <c r="G529" s="76" t="s">
        <v>175</v>
      </c>
      <c r="H529" s="76"/>
      <c r="I529" s="102"/>
      <c r="J529" s="102"/>
      <c r="K529" s="76">
        <f>K528-D529</f>
        <v>622</v>
      </c>
    </row>
    <row r="530" spans="2:11">
      <c r="B530" s="101" t="s">
        <v>40</v>
      </c>
      <c r="C530" s="126">
        <v>45093</v>
      </c>
      <c r="D530" s="76">
        <v>6</v>
      </c>
      <c r="E530" s="76" t="s">
        <v>102</v>
      </c>
      <c r="F530" s="76" t="s">
        <v>321</v>
      </c>
      <c r="G530" s="76" t="s">
        <v>175</v>
      </c>
      <c r="H530" s="76"/>
      <c r="I530" s="102"/>
      <c r="J530" s="102"/>
      <c r="K530" s="76">
        <f>K529-D530</f>
        <v>616</v>
      </c>
    </row>
    <row r="531" spans="2:11">
      <c r="B531" s="101" t="s">
        <v>331</v>
      </c>
      <c r="C531" s="126">
        <v>45106</v>
      </c>
      <c r="D531" s="76">
        <v>1</v>
      </c>
      <c r="E531" s="76" t="s">
        <v>236</v>
      </c>
      <c r="F531" s="76" t="s">
        <v>99</v>
      </c>
      <c r="G531" s="76" t="s">
        <v>206</v>
      </c>
      <c r="H531" s="76"/>
      <c r="I531" s="102"/>
      <c r="J531" s="102"/>
      <c r="K531" s="76">
        <f>K530-1</f>
        <v>615</v>
      </c>
    </row>
    <row r="532" spans="2:11">
      <c r="B532" s="101" t="s">
        <v>40</v>
      </c>
      <c r="C532" s="126">
        <v>45111</v>
      </c>
      <c r="D532" s="76">
        <v>62</v>
      </c>
      <c r="E532" s="76" t="s">
        <v>236</v>
      </c>
      <c r="F532" s="76" t="s">
        <v>330</v>
      </c>
      <c r="G532" s="76" t="s">
        <v>175</v>
      </c>
      <c r="H532" s="76"/>
      <c r="I532" s="102"/>
      <c r="J532" s="102"/>
      <c r="K532" s="76">
        <v>615</v>
      </c>
    </row>
    <row r="533" spans="2:11">
      <c r="B533" s="129" t="s">
        <v>36</v>
      </c>
      <c r="C533" s="137">
        <v>45111</v>
      </c>
      <c r="D533" s="132">
        <v>62</v>
      </c>
      <c r="E533" s="132" t="s">
        <v>236</v>
      </c>
      <c r="F533" s="132" t="s">
        <v>330</v>
      </c>
      <c r="G533" s="132" t="s">
        <v>175</v>
      </c>
      <c r="H533" s="132"/>
      <c r="I533" s="134"/>
      <c r="J533" s="134"/>
      <c r="K533" s="132">
        <v>615</v>
      </c>
    </row>
    <row r="534" spans="2:11">
      <c r="B534" s="101" t="s">
        <v>40</v>
      </c>
      <c r="C534" s="126">
        <v>45111</v>
      </c>
      <c r="D534" s="76">
        <v>41</v>
      </c>
      <c r="E534" s="76" t="s">
        <v>248</v>
      </c>
      <c r="F534" s="76" t="s">
        <v>321</v>
      </c>
      <c r="G534" s="76" t="s">
        <v>206</v>
      </c>
      <c r="H534" s="76"/>
      <c r="I534" s="102"/>
      <c r="J534" s="102"/>
      <c r="K534" s="76">
        <f>K533-D534</f>
        <v>574</v>
      </c>
    </row>
    <row r="535" spans="2:11">
      <c r="B535" s="101" t="s">
        <v>40</v>
      </c>
      <c r="C535" s="126">
        <v>45113</v>
      </c>
      <c r="D535" s="76">
        <v>69</v>
      </c>
      <c r="E535" s="76" t="s">
        <v>59</v>
      </c>
      <c r="F535" s="76" t="s">
        <v>338</v>
      </c>
      <c r="G535" s="76" t="s">
        <v>206</v>
      </c>
      <c r="H535" s="76"/>
      <c r="I535" s="102"/>
      <c r="J535" s="102"/>
      <c r="K535" s="76">
        <f>K534</f>
        <v>574</v>
      </c>
    </row>
    <row r="536" spans="2:11">
      <c r="B536" s="129" t="s">
        <v>36</v>
      </c>
      <c r="C536" s="137">
        <v>45113</v>
      </c>
      <c r="D536" s="132">
        <v>69</v>
      </c>
      <c r="E536" s="132" t="s">
        <v>59</v>
      </c>
      <c r="F536" s="132" t="s">
        <v>338</v>
      </c>
      <c r="G536" s="132" t="s">
        <v>206</v>
      </c>
      <c r="H536" s="132"/>
      <c r="I536" s="134"/>
      <c r="J536" s="134"/>
      <c r="K536" s="132">
        <f>K535</f>
        <v>574</v>
      </c>
    </row>
    <row r="537" spans="2:11">
      <c r="B537" s="101" t="s">
        <v>40</v>
      </c>
      <c r="C537" s="126">
        <v>45114</v>
      </c>
      <c r="D537" s="76">
        <v>40</v>
      </c>
      <c r="E537" s="76" t="s">
        <v>248</v>
      </c>
      <c r="F537" s="76" t="s">
        <v>321</v>
      </c>
      <c r="G537" s="76" t="s">
        <v>206</v>
      </c>
      <c r="H537" s="76"/>
      <c r="I537" s="102"/>
      <c r="J537" s="102"/>
      <c r="K537" s="76">
        <f>K536-D537</f>
        <v>534</v>
      </c>
    </row>
    <row r="538" spans="2:11">
      <c r="B538" s="101" t="s">
        <v>40</v>
      </c>
      <c r="C538" s="126">
        <v>45114</v>
      </c>
      <c r="D538" s="76">
        <v>2</v>
      </c>
      <c r="E538" s="76" t="s">
        <v>102</v>
      </c>
      <c r="F538" s="76" t="s">
        <v>321</v>
      </c>
      <c r="G538" s="76" t="s">
        <v>206</v>
      </c>
      <c r="H538" s="76"/>
      <c r="I538" s="102"/>
      <c r="J538" s="102"/>
      <c r="K538" s="76">
        <f>K537-D538</f>
        <v>532</v>
      </c>
    </row>
    <row r="539" spans="2:11">
      <c r="B539" s="101" t="s">
        <v>40</v>
      </c>
      <c r="C539" s="126">
        <v>45117</v>
      </c>
      <c r="D539" s="76">
        <v>40</v>
      </c>
      <c r="E539" s="76" t="s">
        <v>248</v>
      </c>
      <c r="F539" s="76" t="s">
        <v>321</v>
      </c>
      <c r="G539" s="76" t="s">
        <v>206</v>
      </c>
      <c r="H539" s="76"/>
      <c r="I539" s="102"/>
      <c r="J539" s="102"/>
      <c r="K539" s="76">
        <f>K538-D539</f>
        <v>492</v>
      </c>
    </row>
    <row r="540" spans="2:11">
      <c r="B540" s="101" t="s">
        <v>40</v>
      </c>
      <c r="C540" s="126">
        <v>45118</v>
      </c>
      <c r="D540" s="76">
        <v>10</v>
      </c>
      <c r="E540" s="76" t="s">
        <v>248</v>
      </c>
      <c r="F540" s="76" t="s">
        <v>321</v>
      </c>
      <c r="G540" s="76" t="s">
        <v>206</v>
      </c>
      <c r="H540" s="76"/>
      <c r="I540" s="102"/>
      <c r="J540" s="102"/>
      <c r="K540" s="76">
        <f>K539-D540</f>
        <v>482</v>
      </c>
    </row>
    <row r="541" spans="2:11">
      <c r="B541" s="194" t="s">
        <v>40</v>
      </c>
      <c r="C541" s="126">
        <v>45119</v>
      </c>
      <c r="D541" s="76">
        <v>15</v>
      </c>
      <c r="E541" s="76" t="s">
        <v>59</v>
      </c>
      <c r="F541" s="76" t="s">
        <v>321</v>
      </c>
      <c r="G541" s="76" t="s">
        <v>206</v>
      </c>
      <c r="H541" s="76"/>
      <c r="I541" s="102"/>
      <c r="J541" s="102"/>
      <c r="K541" s="76">
        <f>K540-D541</f>
        <v>467</v>
      </c>
    </row>
    <row r="542" spans="2:11">
      <c r="B542" s="194" t="s">
        <v>40</v>
      </c>
      <c r="C542" s="126">
        <v>45120</v>
      </c>
      <c r="D542" s="76">
        <v>10</v>
      </c>
      <c r="E542" s="76" t="s">
        <v>248</v>
      </c>
      <c r="F542" s="76" t="s">
        <v>338</v>
      </c>
      <c r="G542" s="76" t="s">
        <v>206</v>
      </c>
      <c r="H542" s="76"/>
      <c r="I542" s="102"/>
      <c r="J542" s="102"/>
      <c r="K542" s="76">
        <f>K541</f>
        <v>467</v>
      </c>
    </row>
    <row r="543" spans="2:11">
      <c r="B543" s="195" t="s">
        <v>36</v>
      </c>
      <c r="C543" s="137">
        <v>45120</v>
      </c>
      <c r="D543" s="132">
        <v>10</v>
      </c>
      <c r="E543" s="132" t="s">
        <v>248</v>
      </c>
      <c r="F543" s="132" t="s">
        <v>345</v>
      </c>
      <c r="G543" s="132" t="s">
        <v>206</v>
      </c>
      <c r="H543" s="132"/>
      <c r="I543" s="134"/>
      <c r="J543" s="134"/>
      <c r="K543" s="132">
        <f>K542</f>
        <v>467</v>
      </c>
    </row>
    <row r="544" spans="2:11">
      <c r="B544" s="194" t="s">
        <v>40</v>
      </c>
      <c r="C544" s="126">
        <v>45120</v>
      </c>
      <c r="D544" s="76">
        <v>6</v>
      </c>
      <c r="E544" s="76" t="s">
        <v>82</v>
      </c>
      <c r="F544" s="76" t="s">
        <v>321</v>
      </c>
      <c r="G544" s="76" t="s">
        <v>206</v>
      </c>
      <c r="H544" s="76"/>
      <c r="I544" s="102"/>
      <c r="J544" s="102"/>
      <c r="K544" s="76">
        <f>K543-D544</f>
        <v>461</v>
      </c>
    </row>
    <row r="545" spans="2:11">
      <c r="B545" s="194" t="s">
        <v>40</v>
      </c>
      <c r="C545" s="196">
        <v>45121</v>
      </c>
      <c r="D545" s="76">
        <v>1</v>
      </c>
      <c r="E545" s="76" t="s">
        <v>229</v>
      </c>
      <c r="F545" s="76" t="s">
        <v>332</v>
      </c>
      <c r="G545" s="76" t="s">
        <v>175</v>
      </c>
      <c r="H545" s="76"/>
      <c r="I545" s="102"/>
      <c r="J545" s="102"/>
      <c r="K545" s="76">
        <f>K544</f>
        <v>461</v>
      </c>
    </row>
    <row r="546" spans="2:11">
      <c r="B546" s="195" t="s">
        <v>36</v>
      </c>
      <c r="C546" s="197">
        <v>45121</v>
      </c>
      <c r="D546" s="132">
        <v>1</v>
      </c>
      <c r="E546" s="132" t="s">
        <v>229</v>
      </c>
      <c r="F546" s="132" t="s">
        <v>332</v>
      </c>
      <c r="G546" s="132" t="s">
        <v>175</v>
      </c>
      <c r="H546" s="132"/>
      <c r="I546" s="134"/>
      <c r="J546" s="134"/>
      <c r="K546" s="132">
        <f>K545</f>
        <v>461</v>
      </c>
    </row>
    <row r="547" spans="2:11">
      <c r="B547" s="194" t="s">
        <v>40</v>
      </c>
      <c r="C547" s="196">
        <v>45121</v>
      </c>
      <c r="D547" s="76">
        <v>1</v>
      </c>
      <c r="E547" s="76" t="s">
        <v>229</v>
      </c>
      <c r="F547" s="76" t="s">
        <v>263</v>
      </c>
      <c r="G547" s="76" t="s">
        <v>175</v>
      </c>
      <c r="H547" s="76"/>
      <c r="I547" s="102"/>
      <c r="J547" s="102"/>
      <c r="K547" s="76">
        <f>K546-D547</f>
        <v>460</v>
      </c>
    </row>
    <row r="548" spans="2:11">
      <c r="B548" s="194" t="s">
        <v>40</v>
      </c>
      <c r="C548" s="196">
        <v>45166</v>
      </c>
      <c r="D548" s="76">
        <v>13</v>
      </c>
      <c r="E548" s="76" t="s">
        <v>102</v>
      </c>
      <c r="F548" s="76" t="s">
        <v>248</v>
      </c>
      <c r="G548" s="76" t="s">
        <v>175</v>
      </c>
      <c r="H548" s="76"/>
      <c r="I548" s="102"/>
      <c r="J548" s="102"/>
      <c r="K548" s="76">
        <f>K547</f>
        <v>460</v>
      </c>
    </row>
    <row r="549" spans="2:11">
      <c r="B549" s="195" t="s">
        <v>36</v>
      </c>
      <c r="C549" s="197">
        <v>45166</v>
      </c>
      <c r="D549" s="132">
        <v>13</v>
      </c>
      <c r="E549" s="132" t="s">
        <v>102</v>
      </c>
      <c r="F549" s="132" t="s">
        <v>248</v>
      </c>
      <c r="G549" s="132" t="s">
        <v>175</v>
      </c>
      <c r="H549" s="132"/>
      <c r="I549" s="134"/>
      <c r="J549" s="134"/>
      <c r="K549" s="132">
        <f>K548</f>
        <v>460</v>
      </c>
    </row>
    <row r="550" spans="2:11">
      <c r="B550" s="194" t="s">
        <v>40</v>
      </c>
      <c r="C550" s="196">
        <v>45139</v>
      </c>
      <c r="D550" s="76">
        <v>20</v>
      </c>
      <c r="E550" s="76" t="s">
        <v>59</v>
      </c>
      <c r="F550" s="76" t="s">
        <v>321</v>
      </c>
      <c r="G550" s="76" t="s">
        <v>175</v>
      </c>
      <c r="H550" s="76"/>
      <c r="I550" s="102"/>
      <c r="J550" s="102"/>
      <c r="K550" s="76">
        <f>K549-D550</f>
        <v>440</v>
      </c>
    </row>
    <row r="551" spans="2:11">
      <c r="B551" s="194" t="s">
        <v>40</v>
      </c>
      <c r="C551" s="196">
        <v>45140</v>
      </c>
      <c r="D551" s="76">
        <v>13</v>
      </c>
      <c r="E551" s="76" t="s">
        <v>248</v>
      </c>
      <c r="F551" s="76" t="s">
        <v>321</v>
      </c>
      <c r="G551" s="76" t="s">
        <v>175</v>
      </c>
      <c r="H551" s="76"/>
      <c r="I551" s="102"/>
      <c r="J551" s="102"/>
      <c r="K551" s="76">
        <f>K550-D551</f>
        <v>427</v>
      </c>
    </row>
    <row r="552" spans="2:11" ht="14.1" customHeight="1">
      <c r="B552" s="194" t="s">
        <v>40</v>
      </c>
      <c r="C552" s="196">
        <v>45142</v>
      </c>
      <c r="D552" s="76">
        <v>23</v>
      </c>
      <c r="E552" s="76" t="s">
        <v>59</v>
      </c>
      <c r="F552" s="76" t="s">
        <v>321</v>
      </c>
      <c r="G552" s="76" t="s">
        <v>175</v>
      </c>
      <c r="H552" s="76"/>
      <c r="I552" s="102"/>
      <c r="J552" s="102"/>
      <c r="K552" s="76">
        <f>K551-D552</f>
        <v>404</v>
      </c>
    </row>
    <row r="553" spans="2:11" ht="14.1" customHeight="1">
      <c r="B553" s="194" t="s">
        <v>40</v>
      </c>
      <c r="C553" s="196">
        <v>45142</v>
      </c>
      <c r="D553" s="76">
        <v>23</v>
      </c>
      <c r="E553" s="76" t="s">
        <v>59</v>
      </c>
      <c r="F553" s="76" t="s">
        <v>257</v>
      </c>
      <c r="G553" s="76" t="s">
        <v>175</v>
      </c>
      <c r="H553" s="76"/>
      <c r="I553" s="102"/>
      <c r="J553" s="102"/>
      <c r="K553" s="76">
        <f>K552</f>
        <v>404</v>
      </c>
    </row>
    <row r="554" spans="2:11">
      <c r="B554" s="195" t="s">
        <v>36</v>
      </c>
      <c r="C554" s="197">
        <v>45142</v>
      </c>
      <c r="D554" s="132">
        <v>23</v>
      </c>
      <c r="E554" s="132" t="s">
        <v>59</v>
      </c>
      <c r="F554" s="132" t="s">
        <v>236</v>
      </c>
      <c r="G554" s="132" t="s">
        <v>175</v>
      </c>
      <c r="H554" s="132"/>
      <c r="I554" s="134"/>
      <c r="J554" s="134"/>
      <c r="K554" s="132">
        <f>K553</f>
        <v>404</v>
      </c>
    </row>
    <row r="555" spans="2:11">
      <c r="B555" s="194" t="s">
        <v>40</v>
      </c>
      <c r="C555" s="196">
        <v>45144</v>
      </c>
      <c r="D555" s="76">
        <v>3</v>
      </c>
      <c r="E555" s="76" t="s">
        <v>248</v>
      </c>
      <c r="F555" s="76" t="s">
        <v>321</v>
      </c>
      <c r="G555" s="76" t="s">
        <v>175</v>
      </c>
      <c r="H555" s="76"/>
      <c r="I555" s="102"/>
      <c r="J555" s="102"/>
      <c r="K555" s="76">
        <f>K554-D555</f>
        <v>401</v>
      </c>
    </row>
    <row r="556" spans="2:11">
      <c r="B556" s="194" t="s">
        <v>40</v>
      </c>
      <c r="C556" s="196">
        <v>45167</v>
      </c>
      <c r="D556" s="76">
        <v>1</v>
      </c>
      <c r="E556" s="76" t="s">
        <v>226</v>
      </c>
      <c r="F556" s="76" t="s">
        <v>343</v>
      </c>
      <c r="G556" s="76" t="s">
        <v>175</v>
      </c>
      <c r="H556" s="76"/>
      <c r="I556" s="76"/>
      <c r="J556" s="76"/>
      <c r="K556" s="76">
        <f>K555</f>
        <v>401</v>
      </c>
    </row>
    <row r="557" spans="2:11">
      <c r="B557" s="195" t="s">
        <v>36</v>
      </c>
      <c r="C557" s="197">
        <v>45167</v>
      </c>
      <c r="D557" s="132">
        <v>1</v>
      </c>
      <c r="E557" s="132" t="s">
        <v>226</v>
      </c>
      <c r="F557" s="132" t="s">
        <v>343</v>
      </c>
      <c r="G557" s="132" t="s">
        <v>175</v>
      </c>
      <c r="H557" s="132"/>
      <c r="I557" s="132"/>
      <c r="J557" s="132"/>
      <c r="K557" s="132">
        <f>K556</f>
        <v>401</v>
      </c>
    </row>
    <row r="558" spans="2:11">
      <c r="B558" s="194" t="s">
        <v>40</v>
      </c>
      <c r="C558" s="196">
        <v>45168</v>
      </c>
      <c r="D558" s="76">
        <v>6</v>
      </c>
      <c r="E558" s="76" t="s">
        <v>248</v>
      </c>
      <c r="F558" s="76" t="s">
        <v>321</v>
      </c>
      <c r="G558" s="76" t="s">
        <v>175</v>
      </c>
      <c r="H558" s="76"/>
      <c r="I558" s="76"/>
      <c r="J558" s="76"/>
      <c r="K558" s="76">
        <f>K557-D558</f>
        <v>395</v>
      </c>
    </row>
    <row r="559" spans="2:11">
      <c r="B559" s="194" t="s">
        <v>40</v>
      </c>
      <c r="C559" s="196">
        <v>45168</v>
      </c>
      <c r="D559" s="76">
        <v>6</v>
      </c>
      <c r="E559" s="76" t="s">
        <v>248</v>
      </c>
      <c r="F559" s="76" t="s">
        <v>344</v>
      </c>
      <c r="G559" s="76" t="s">
        <v>175</v>
      </c>
      <c r="H559" s="76"/>
      <c r="I559" s="76"/>
      <c r="J559" s="76"/>
      <c r="K559" s="76">
        <f t="shared" ref="K559:K564" si="14">K558</f>
        <v>395</v>
      </c>
    </row>
    <row r="560" spans="2:11">
      <c r="B560" s="194" t="s">
        <v>40</v>
      </c>
      <c r="C560" s="196">
        <v>45169</v>
      </c>
      <c r="D560" s="76">
        <v>16</v>
      </c>
      <c r="E560" s="76" t="s">
        <v>257</v>
      </c>
      <c r="F560" s="76" t="s">
        <v>236</v>
      </c>
      <c r="G560" s="76" t="s">
        <v>175</v>
      </c>
      <c r="H560" s="76"/>
      <c r="I560" s="76"/>
      <c r="J560" s="76"/>
      <c r="K560" s="76">
        <f t="shared" si="14"/>
        <v>395</v>
      </c>
    </row>
    <row r="561" spans="2:11">
      <c r="B561" s="195" t="s">
        <v>36</v>
      </c>
      <c r="C561" s="197">
        <v>45169</v>
      </c>
      <c r="D561" s="132">
        <v>16</v>
      </c>
      <c r="E561" s="132" t="s">
        <v>257</v>
      </c>
      <c r="F561" s="132" t="s">
        <v>236</v>
      </c>
      <c r="G561" s="132" t="s">
        <v>206</v>
      </c>
      <c r="H561" s="132"/>
      <c r="I561" s="132"/>
      <c r="J561" s="132"/>
      <c r="K561" s="132">
        <f t="shared" si="14"/>
        <v>395</v>
      </c>
    </row>
    <row r="562" spans="2:11">
      <c r="B562" s="194" t="s">
        <v>40</v>
      </c>
      <c r="C562" s="196">
        <v>45182</v>
      </c>
      <c r="D562" s="76">
        <v>1</v>
      </c>
      <c r="E562" s="76" t="s">
        <v>226</v>
      </c>
      <c r="F562" s="76" t="s">
        <v>343</v>
      </c>
      <c r="G562" s="76" t="s">
        <v>175</v>
      </c>
      <c r="H562" s="76"/>
      <c r="I562" s="76"/>
      <c r="J562" s="76"/>
      <c r="K562" s="76">
        <f t="shared" si="14"/>
        <v>395</v>
      </c>
    </row>
    <row r="563" spans="2:11">
      <c r="B563" s="195" t="s">
        <v>40</v>
      </c>
      <c r="C563" s="197">
        <v>45182</v>
      </c>
      <c r="D563" s="132">
        <v>1</v>
      </c>
      <c r="E563" s="132" t="s">
        <v>226</v>
      </c>
      <c r="F563" s="132" t="s">
        <v>343</v>
      </c>
      <c r="G563" s="132" t="s">
        <v>175</v>
      </c>
      <c r="H563" s="132"/>
      <c r="I563" s="132"/>
      <c r="J563" s="132"/>
      <c r="K563" s="132">
        <f t="shared" si="14"/>
        <v>395</v>
      </c>
    </row>
    <row r="564" spans="2:11">
      <c r="B564" s="195" t="s">
        <v>36</v>
      </c>
      <c r="C564" s="197">
        <v>45191</v>
      </c>
      <c r="D564" s="153" t="s">
        <v>347</v>
      </c>
      <c r="E564" s="132" t="s">
        <v>248</v>
      </c>
      <c r="F564" s="132" t="s">
        <v>346</v>
      </c>
      <c r="G564" s="132" t="s">
        <v>206</v>
      </c>
      <c r="H564" s="132"/>
      <c r="I564" s="132"/>
      <c r="J564" s="132"/>
      <c r="K564" s="132">
        <f t="shared" si="14"/>
        <v>395</v>
      </c>
    </row>
    <row r="565" spans="2:11">
      <c r="B565" s="195" t="s">
        <v>36</v>
      </c>
      <c r="C565" s="195" t="s">
        <v>348</v>
      </c>
      <c r="D565" s="132">
        <v>95</v>
      </c>
      <c r="E565" s="132" t="s">
        <v>248</v>
      </c>
      <c r="F565" s="132" t="s">
        <v>349</v>
      </c>
      <c r="G565" s="132" t="s">
        <v>206</v>
      </c>
      <c r="H565" s="132"/>
      <c r="I565" s="132"/>
      <c r="J565" s="132"/>
      <c r="K565" s="132">
        <f>K564+D565</f>
        <v>490</v>
      </c>
    </row>
    <row r="566" spans="2:11">
      <c r="B566" s="194" t="s">
        <v>40</v>
      </c>
      <c r="C566" s="196">
        <v>45204</v>
      </c>
      <c r="D566" s="76">
        <v>1</v>
      </c>
      <c r="E566" s="76" t="s">
        <v>229</v>
      </c>
      <c r="F566" s="76" t="s">
        <v>99</v>
      </c>
      <c r="G566" s="76" t="s">
        <v>175</v>
      </c>
      <c r="H566" s="76"/>
      <c r="I566" s="76"/>
      <c r="J566" s="76"/>
      <c r="K566" s="76">
        <f>K565-D566</f>
        <v>489</v>
      </c>
    </row>
    <row r="567" spans="2:11">
      <c r="B567" s="194" t="s">
        <v>40</v>
      </c>
      <c r="C567" s="196">
        <v>45208</v>
      </c>
      <c r="D567" s="76">
        <v>1</v>
      </c>
      <c r="E567" s="76" t="s">
        <v>229</v>
      </c>
      <c r="F567" s="76" t="s">
        <v>99</v>
      </c>
      <c r="G567" s="76" t="s">
        <v>175</v>
      </c>
      <c r="H567" s="76"/>
      <c r="I567" s="76"/>
      <c r="J567" s="76"/>
      <c r="K567" s="76">
        <f>K566-D567</f>
        <v>488</v>
      </c>
    </row>
    <row r="568" spans="2:11">
      <c r="B568" s="194" t="s">
        <v>40</v>
      </c>
      <c r="C568" s="196">
        <v>45208</v>
      </c>
      <c r="D568" s="76">
        <v>1</v>
      </c>
      <c r="E568" s="76" t="s">
        <v>226</v>
      </c>
      <c r="F568" s="76" t="s">
        <v>99</v>
      </c>
      <c r="G568" s="76" t="s">
        <v>175</v>
      </c>
      <c r="H568" s="76"/>
      <c r="I568" s="76"/>
      <c r="J568" s="76"/>
      <c r="K568" s="76">
        <f>K567-D568</f>
        <v>487</v>
      </c>
    </row>
    <row r="569" spans="2:11">
      <c r="B569" s="194" t="s">
        <v>40</v>
      </c>
      <c r="C569" s="196">
        <v>45222</v>
      </c>
      <c r="D569" s="76">
        <v>6</v>
      </c>
      <c r="E569" s="76" t="s">
        <v>257</v>
      </c>
      <c r="F569" s="76" t="s">
        <v>302</v>
      </c>
      <c r="G569" s="76" t="s">
        <v>206</v>
      </c>
      <c r="H569" s="76"/>
      <c r="I569" s="76"/>
      <c r="J569" s="76"/>
      <c r="K569" s="76">
        <f>K568-D569</f>
        <v>481</v>
      </c>
    </row>
    <row r="570" spans="2:11">
      <c r="B570" s="194" t="s">
        <v>40</v>
      </c>
      <c r="C570" s="196">
        <v>45222</v>
      </c>
      <c r="D570" s="76">
        <v>4</v>
      </c>
      <c r="E570" s="76" t="s">
        <v>248</v>
      </c>
      <c r="F570" s="76" t="s">
        <v>257</v>
      </c>
      <c r="G570" s="76" t="s">
        <v>206</v>
      </c>
      <c r="H570" s="76"/>
      <c r="I570" s="76"/>
      <c r="J570" s="76"/>
      <c r="K570" s="76">
        <f>K569</f>
        <v>481</v>
      </c>
    </row>
    <row r="571" spans="2:11">
      <c r="B571" s="195" t="s">
        <v>36</v>
      </c>
      <c r="C571" s="197">
        <v>45222</v>
      </c>
      <c r="D571" s="132">
        <v>4</v>
      </c>
      <c r="E571" s="132" t="s">
        <v>248</v>
      </c>
      <c r="F571" s="132" t="s">
        <v>257</v>
      </c>
      <c r="G571" s="132" t="s">
        <v>206</v>
      </c>
      <c r="H571" s="132"/>
      <c r="I571" s="132"/>
      <c r="J571" s="132"/>
      <c r="K571" s="132">
        <f>K570</f>
        <v>481</v>
      </c>
    </row>
    <row r="572" spans="2:11" s="186" customFormat="1">
      <c r="B572" s="194" t="s">
        <v>40</v>
      </c>
      <c r="C572" s="196">
        <v>45232</v>
      </c>
      <c r="D572" s="187">
        <v>30</v>
      </c>
      <c r="E572" s="188" t="s">
        <v>59</v>
      </c>
      <c r="F572" s="188" t="s">
        <v>321</v>
      </c>
      <c r="G572" s="188" t="s">
        <v>206</v>
      </c>
      <c r="H572" s="188"/>
      <c r="I572" s="188"/>
      <c r="J572" s="188"/>
      <c r="K572" s="187">
        <f>K571-D572</f>
        <v>451</v>
      </c>
    </row>
    <row r="573" spans="2:11">
      <c r="B573" s="194" t="s">
        <v>40</v>
      </c>
      <c r="C573" s="196">
        <v>45233</v>
      </c>
      <c r="D573" s="76">
        <v>49</v>
      </c>
      <c r="E573" s="76" t="s">
        <v>59</v>
      </c>
      <c r="F573" s="188" t="s">
        <v>321</v>
      </c>
      <c r="G573" s="188" t="s">
        <v>206</v>
      </c>
      <c r="H573" s="76"/>
      <c r="I573" s="76"/>
      <c r="J573" s="76"/>
      <c r="K573" s="76">
        <f>K572-D573</f>
        <v>402</v>
      </c>
    </row>
    <row r="574" spans="2:11">
      <c r="B574" s="195" t="s">
        <v>36</v>
      </c>
      <c r="C574" s="197">
        <v>45246</v>
      </c>
      <c r="D574" s="132">
        <v>23</v>
      </c>
      <c r="E574" s="132" t="s">
        <v>248</v>
      </c>
      <c r="F574" s="193" t="s">
        <v>306</v>
      </c>
      <c r="G574" s="193" t="s">
        <v>206</v>
      </c>
      <c r="H574" s="132"/>
      <c r="I574" s="132"/>
      <c r="J574" s="132"/>
      <c r="K574" s="132">
        <f>K573+D574</f>
        <v>425</v>
      </c>
    </row>
    <row r="575" spans="2:11">
      <c r="B575" s="194" t="s">
        <v>40</v>
      </c>
      <c r="C575" s="196">
        <v>45248</v>
      </c>
      <c r="D575" s="76">
        <v>5</v>
      </c>
      <c r="E575" s="76" t="s">
        <v>82</v>
      </c>
      <c r="F575" s="76" t="s">
        <v>99</v>
      </c>
      <c r="G575" s="188" t="s">
        <v>206</v>
      </c>
      <c r="H575" s="76"/>
      <c r="I575" s="76"/>
      <c r="J575" s="76"/>
      <c r="K575" s="76">
        <f>K574-D575</f>
        <v>420</v>
      </c>
    </row>
    <row r="576" spans="2:11">
      <c r="B576" s="195" t="s">
        <v>36</v>
      </c>
      <c r="C576" s="197">
        <v>45250</v>
      </c>
      <c r="D576" s="132">
        <v>288</v>
      </c>
      <c r="E576" s="132" t="s">
        <v>58</v>
      </c>
      <c r="F576" s="132" t="s">
        <v>62</v>
      </c>
      <c r="G576" s="193" t="s">
        <v>206</v>
      </c>
      <c r="H576" s="132"/>
      <c r="I576" s="132"/>
      <c r="J576" s="132"/>
      <c r="K576" s="132">
        <f>K575+D576</f>
        <v>708</v>
      </c>
    </row>
    <row r="577" spans="2:11">
      <c r="B577" s="195" t="s">
        <v>36</v>
      </c>
      <c r="C577" s="197">
        <v>45250</v>
      </c>
      <c r="D577" s="132">
        <v>12</v>
      </c>
      <c r="E577" s="132" t="s">
        <v>58</v>
      </c>
      <c r="F577" s="132" t="s">
        <v>358</v>
      </c>
      <c r="G577" s="193" t="s">
        <v>206</v>
      </c>
      <c r="H577" s="132"/>
      <c r="I577" s="132"/>
      <c r="J577" s="132"/>
      <c r="K577" s="132">
        <f>K576+D577</f>
        <v>720</v>
      </c>
    </row>
    <row r="578" spans="2:11">
      <c r="B578" s="194" t="s">
        <v>40</v>
      </c>
      <c r="C578" s="196">
        <v>45257</v>
      </c>
      <c r="D578" s="76">
        <v>3</v>
      </c>
      <c r="E578" s="76" t="s">
        <v>236</v>
      </c>
      <c r="F578" s="76" t="s">
        <v>99</v>
      </c>
      <c r="G578" s="188" t="s">
        <v>206</v>
      </c>
      <c r="H578" s="76"/>
      <c r="I578" s="76"/>
      <c r="J578" s="76"/>
      <c r="K578" s="76">
        <f>K577-D578</f>
        <v>717</v>
      </c>
    </row>
    <row r="579" spans="2:11">
      <c r="B579" s="194" t="s">
        <v>40</v>
      </c>
      <c r="C579" s="196">
        <v>45258</v>
      </c>
      <c r="D579" s="76">
        <v>12</v>
      </c>
      <c r="E579" s="76" t="s">
        <v>82</v>
      </c>
      <c r="F579" s="76" t="s">
        <v>321</v>
      </c>
      <c r="G579" s="188" t="s">
        <v>206</v>
      </c>
      <c r="H579" s="76"/>
      <c r="I579" s="76"/>
      <c r="J579" s="76"/>
      <c r="K579" s="76">
        <f>K578-D579</f>
        <v>705</v>
      </c>
    </row>
    <row r="580" spans="2:11">
      <c r="B580" s="194" t="s">
        <v>40</v>
      </c>
      <c r="C580" s="196">
        <v>45258</v>
      </c>
      <c r="D580" s="76">
        <v>1</v>
      </c>
      <c r="E580" s="76" t="s">
        <v>82</v>
      </c>
      <c r="F580" s="76" t="s">
        <v>99</v>
      </c>
      <c r="G580" s="188" t="s">
        <v>206</v>
      </c>
      <c r="H580" s="76"/>
      <c r="I580" s="76"/>
      <c r="J580" s="76"/>
      <c r="K580" s="76">
        <f>K579-D580</f>
        <v>704</v>
      </c>
    </row>
    <row r="581" spans="2:11">
      <c r="B581" s="194" t="s">
        <v>40</v>
      </c>
      <c r="C581" s="196">
        <v>45258</v>
      </c>
      <c r="D581" s="76">
        <v>288</v>
      </c>
      <c r="E581" s="76" t="s">
        <v>359</v>
      </c>
      <c r="F581" s="76" t="s">
        <v>360</v>
      </c>
      <c r="G581" s="188" t="s">
        <v>206</v>
      </c>
      <c r="H581" s="76"/>
      <c r="I581" s="76"/>
      <c r="J581" s="76"/>
      <c r="K581" s="76">
        <f>K580-D581</f>
        <v>416</v>
      </c>
    </row>
    <row r="582" spans="2:11">
      <c r="B582" s="195" t="s">
        <v>36</v>
      </c>
      <c r="C582" s="197">
        <v>45275</v>
      </c>
      <c r="D582" s="132">
        <v>2</v>
      </c>
      <c r="E582" s="132" t="s">
        <v>248</v>
      </c>
      <c r="F582" s="132" t="s">
        <v>369</v>
      </c>
      <c r="G582" s="193" t="s">
        <v>206</v>
      </c>
      <c r="H582" s="132"/>
      <c r="I582" s="132"/>
      <c r="J582" s="132"/>
      <c r="K582" s="132">
        <f>K581+D582</f>
        <v>418</v>
      </c>
    </row>
    <row r="583" spans="2:11">
      <c r="B583" s="194" t="s">
        <v>40</v>
      </c>
      <c r="C583" s="196">
        <v>45275</v>
      </c>
      <c r="D583" s="76">
        <v>1</v>
      </c>
      <c r="E583" s="76" t="s">
        <v>82</v>
      </c>
      <c r="F583" s="76" t="s">
        <v>99</v>
      </c>
      <c r="G583" s="188" t="s">
        <v>206</v>
      </c>
      <c r="H583" s="76"/>
      <c r="I583" s="76"/>
      <c r="J583" s="76"/>
      <c r="K583" s="76">
        <f t="shared" ref="K583:K585" si="15">K582-D583</f>
        <v>417</v>
      </c>
    </row>
    <row r="584" spans="2:11">
      <c r="B584" s="194" t="s">
        <v>40</v>
      </c>
      <c r="C584" s="196">
        <v>45279</v>
      </c>
      <c r="D584" s="76">
        <v>1</v>
      </c>
      <c r="E584" s="76" t="s">
        <v>229</v>
      </c>
      <c r="F584" s="76" t="s">
        <v>368</v>
      </c>
      <c r="G584" s="188" t="s">
        <v>206</v>
      </c>
      <c r="H584" s="76"/>
      <c r="I584" s="76"/>
      <c r="J584" s="76"/>
      <c r="K584" s="76">
        <f t="shared" si="15"/>
        <v>416</v>
      </c>
    </row>
    <row r="585" spans="2:11">
      <c r="B585" s="101" t="s">
        <v>40</v>
      </c>
      <c r="C585" s="196">
        <v>45279</v>
      </c>
      <c r="D585" s="76">
        <v>4</v>
      </c>
      <c r="E585" s="76" t="s">
        <v>82</v>
      </c>
      <c r="F585" s="76" t="s">
        <v>302</v>
      </c>
      <c r="G585" s="188" t="s">
        <v>206</v>
      </c>
      <c r="H585" s="76"/>
      <c r="I585" s="76"/>
      <c r="J585" s="76"/>
      <c r="K585" s="76">
        <f t="shared" si="15"/>
        <v>412</v>
      </c>
    </row>
    <row r="586" spans="2:11">
      <c r="B586" s="101" t="s">
        <v>40</v>
      </c>
      <c r="C586" s="196">
        <v>37976</v>
      </c>
      <c r="D586" s="76">
        <v>4</v>
      </c>
      <c r="E586" s="76" t="s">
        <v>82</v>
      </c>
      <c r="F586" s="76" t="s">
        <v>99</v>
      </c>
      <c r="G586" s="76" t="s">
        <v>206</v>
      </c>
      <c r="H586" s="76"/>
      <c r="I586" s="76"/>
      <c r="J586" s="76"/>
      <c r="K586" s="76">
        <f t="shared" ref="K586:K597" si="16">K585-D586</f>
        <v>408</v>
      </c>
    </row>
    <row r="587" spans="2:11">
      <c r="B587" s="101" t="s">
        <v>40</v>
      </c>
      <c r="C587" s="196">
        <v>45282</v>
      </c>
      <c r="D587" s="76">
        <v>1</v>
      </c>
      <c r="E587" s="76" t="s">
        <v>236</v>
      </c>
      <c r="F587" s="76" t="s">
        <v>99</v>
      </c>
      <c r="G587" s="76" t="s">
        <v>206</v>
      </c>
      <c r="H587" s="76"/>
      <c r="I587" s="76"/>
      <c r="J587" s="76"/>
      <c r="K587" s="76">
        <f t="shared" si="16"/>
        <v>407</v>
      </c>
    </row>
    <row r="588" spans="2:11">
      <c r="B588" s="101" t="s">
        <v>40</v>
      </c>
      <c r="C588" s="196">
        <v>45287</v>
      </c>
      <c r="D588" s="76">
        <v>2</v>
      </c>
      <c r="E588" s="76" t="s">
        <v>257</v>
      </c>
      <c r="F588" s="76" t="s">
        <v>99</v>
      </c>
      <c r="G588" s="76" t="s">
        <v>206</v>
      </c>
      <c r="H588" s="76"/>
      <c r="I588" s="76"/>
      <c r="J588" s="76"/>
      <c r="K588" s="76">
        <f t="shared" si="16"/>
        <v>405</v>
      </c>
    </row>
    <row r="589" spans="2:11">
      <c r="B589" s="101" t="s">
        <v>376</v>
      </c>
      <c r="C589" s="196">
        <v>45288</v>
      </c>
      <c r="D589" s="76">
        <v>1</v>
      </c>
      <c r="E589" s="76" t="s">
        <v>82</v>
      </c>
      <c r="F589" s="76" t="s">
        <v>99</v>
      </c>
      <c r="G589" s="76" t="s">
        <v>206</v>
      </c>
      <c r="H589" s="76"/>
      <c r="I589" s="76"/>
      <c r="J589" s="76"/>
      <c r="K589" s="76">
        <f t="shared" si="16"/>
        <v>404</v>
      </c>
    </row>
    <row r="590" spans="2:11">
      <c r="B590" s="101" t="s">
        <v>40</v>
      </c>
      <c r="C590" s="196">
        <v>45289</v>
      </c>
      <c r="D590" s="76">
        <v>3</v>
      </c>
      <c r="E590" s="76" t="s">
        <v>236</v>
      </c>
      <c r="F590" s="76" t="s">
        <v>99</v>
      </c>
      <c r="G590" s="76" t="s">
        <v>206</v>
      </c>
      <c r="H590" s="76"/>
      <c r="I590" s="76"/>
      <c r="J590" s="76"/>
      <c r="K590" s="76">
        <f t="shared" si="16"/>
        <v>401</v>
      </c>
    </row>
    <row r="591" spans="2:11">
      <c r="B591" s="101" t="s">
        <v>40</v>
      </c>
      <c r="C591" s="196">
        <v>45295</v>
      </c>
      <c r="D591" s="76">
        <v>3</v>
      </c>
      <c r="E591" s="76" t="s">
        <v>82</v>
      </c>
      <c r="F591" s="76" t="s">
        <v>99</v>
      </c>
      <c r="G591" s="76" t="s">
        <v>206</v>
      </c>
      <c r="H591" s="76"/>
      <c r="I591" s="76"/>
      <c r="J591" s="76"/>
      <c r="K591" s="76">
        <f t="shared" si="16"/>
        <v>398</v>
      </c>
    </row>
    <row r="592" spans="2:11">
      <c r="B592" s="101" t="s">
        <v>40</v>
      </c>
      <c r="C592" s="196">
        <v>45299</v>
      </c>
      <c r="D592" s="76">
        <v>1</v>
      </c>
      <c r="E592" s="76" t="s">
        <v>377</v>
      </c>
      <c r="F592" s="76" t="s">
        <v>99</v>
      </c>
      <c r="G592" s="76" t="s">
        <v>206</v>
      </c>
      <c r="H592" s="76"/>
      <c r="I592" s="76"/>
      <c r="J592" s="76"/>
      <c r="K592" s="76">
        <f t="shared" si="16"/>
        <v>397</v>
      </c>
    </row>
    <row r="593" spans="2:11">
      <c r="B593" s="101" t="s">
        <v>40</v>
      </c>
      <c r="C593" s="196">
        <v>45303</v>
      </c>
      <c r="D593" s="76">
        <v>1</v>
      </c>
      <c r="E593" s="76" t="s">
        <v>236</v>
      </c>
      <c r="F593" s="76" t="s">
        <v>99</v>
      </c>
      <c r="G593" s="76" t="s">
        <v>206</v>
      </c>
      <c r="H593" s="76"/>
      <c r="I593" s="76"/>
      <c r="J593" s="76"/>
      <c r="K593" s="76">
        <f t="shared" si="16"/>
        <v>396</v>
      </c>
    </row>
    <row r="594" spans="2:11">
      <c r="B594" s="101" t="s">
        <v>40</v>
      </c>
      <c r="C594" s="196">
        <v>45303</v>
      </c>
      <c r="D594" s="76">
        <v>3</v>
      </c>
      <c r="E594" s="76" t="s">
        <v>248</v>
      </c>
      <c r="F594" s="76" t="s">
        <v>321</v>
      </c>
      <c r="G594" s="76" t="s">
        <v>206</v>
      </c>
      <c r="H594" s="76"/>
      <c r="I594" s="76"/>
      <c r="J594" s="76"/>
      <c r="K594" s="76">
        <f t="shared" si="16"/>
        <v>393</v>
      </c>
    </row>
    <row r="595" spans="2:11">
      <c r="B595" s="101" t="s">
        <v>40</v>
      </c>
      <c r="C595" s="196">
        <v>45307</v>
      </c>
      <c r="D595" s="76">
        <v>1</v>
      </c>
      <c r="E595" s="76" t="s">
        <v>236</v>
      </c>
      <c r="F595" s="76" t="s">
        <v>99</v>
      </c>
      <c r="G595" s="76" t="s">
        <v>206</v>
      </c>
      <c r="H595" s="76"/>
      <c r="I595" s="76"/>
      <c r="J595" s="76"/>
      <c r="K595" s="76">
        <f t="shared" si="16"/>
        <v>392</v>
      </c>
    </row>
    <row r="596" spans="2:11">
      <c r="B596" s="101" t="s">
        <v>40</v>
      </c>
      <c r="C596" s="196">
        <v>45306</v>
      </c>
      <c r="D596" s="76">
        <v>1</v>
      </c>
      <c r="E596" s="76" t="s">
        <v>380</v>
      </c>
      <c r="F596" s="76" t="s">
        <v>99</v>
      </c>
      <c r="G596" s="76" t="s">
        <v>206</v>
      </c>
      <c r="H596" s="76"/>
      <c r="I596" s="76"/>
      <c r="J596" s="76"/>
      <c r="K596" s="76">
        <f t="shared" si="16"/>
        <v>391</v>
      </c>
    </row>
    <row r="597" spans="2:11">
      <c r="B597" s="101" t="s">
        <v>40</v>
      </c>
      <c r="C597" s="196">
        <v>45310</v>
      </c>
      <c r="D597" s="76">
        <v>3</v>
      </c>
      <c r="E597" s="76" t="s">
        <v>248</v>
      </c>
      <c r="F597" s="76" t="s">
        <v>321</v>
      </c>
      <c r="G597" s="76" t="s">
        <v>206</v>
      </c>
      <c r="H597" s="76"/>
      <c r="I597" s="76"/>
      <c r="J597" s="76"/>
      <c r="K597" s="76">
        <f t="shared" si="16"/>
        <v>388</v>
      </c>
    </row>
    <row r="598" spans="2:11">
      <c r="B598" s="129" t="s">
        <v>36</v>
      </c>
      <c r="C598" s="197">
        <v>45310</v>
      </c>
      <c r="D598" s="153" t="s">
        <v>350</v>
      </c>
      <c r="E598" s="132" t="s">
        <v>58</v>
      </c>
      <c r="F598" s="132" t="s">
        <v>248</v>
      </c>
      <c r="G598" s="132" t="s">
        <v>206</v>
      </c>
      <c r="H598" s="132"/>
      <c r="I598" s="132"/>
      <c r="J598" s="132"/>
      <c r="K598" s="132">
        <f>K597</f>
        <v>388</v>
      </c>
    </row>
    <row r="599" spans="2:11">
      <c r="B599" s="101" t="s">
        <v>40</v>
      </c>
      <c r="C599" s="196">
        <v>45311</v>
      </c>
      <c r="D599" s="76">
        <v>1</v>
      </c>
      <c r="E599" s="76" t="s">
        <v>226</v>
      </c>
      <c r="F599" s="76" t="s">
        <v>99</v>
      </c>
      <c r="G599" s="76" t="s">
        <v>206</v>
      </c>
      <c r="H599" s="76"/>
      <c r="I599" s="76"/>
      <c r="J599" s="76"/>
      <c r="K599" s="76">
        <f>K598-D599</f>
        <v>387</v>
      </c>
    </row>
    <row r="600" spans="2:11">
      <c r="B600" s="101" t="s">
        <v>40</v>
      </c>
      <c r="C600" s="196">
        <v>45315</v>
      </c>
      <c r="D600" s="76">
        <v>1</v>
      </c>
      <c r="E600" s="76" t="s">
        <v>257</v>
      </c>
      <c r="F600" s="76" t="s">
        <v>305</v>
      </c>
      <c r="G600" s="76" t="s">
        <v>206</v>
      </c>
      <c r="H600" s="76"/>
      <c r="I600" s="76"/>
      <c r="J600" s="76"/>
      <c r="K600" s="76">
        <f>K599-D600</f>
        <v>386</v>
      </c>
    </row>
    <row r="601" spans="2:11">
      <c r="B601" s="101" t="s">
        <v>40</v>
      </c>
      <c r="C601" s="196">
        <v>45315</v>
      </c>
      <c r="D601" s="76">
        <v>2</v>
      </c>
      <c r="E601" s="76" t="s">
        <v>236</v>
      </c>
      <c r="F601" s="76" t="s">
        <v>99</v>
      </c>
      <c r="G601" s="76" t="s">
        <v>206</v>
      </c>
      <c r="H601" s="76"/>
      <c r="I601" s="76"/>
      <c r="J601" s="76"/>
      <c r="K601" s="76">
        <f>K600-D601</f>
        <v>384</v>
      </c>
    </row>
    <row r="602" spans="2:11">
      <c r="B602" s="129" t="s">
        <v>36</v>
      </c>
      <c r="C602" s="197">
        <v>45316</v>
      </c>
      <c r="D602" s="153" t="s">
        <v>350</v>
      </c>
      <c r="E602" s="132" t="s">
        <v>381</v>
      </c>
      <c r="F602" s="132" t="s">
        <v>248</v>
      </c>
      <c r="G602" s="132" t="s">
        <v>206</v>
      </c>
      <c r="H602" s="132"/>
      <c r="I602" s="132"/>
      <c r="J602" s="132"/>
      <c r="K602" s="132">
        <f>K601</f>
        <v>384</v>
      </c>
    </row>
    <row r="603" spans="2:11">
      <c r="B603" s="129" t="s">
        <v>36</v>
      </c>
      <c r="C603" s="197">
        <v>45321</v>
      </c>
      <c r="D603" s="153">
        <v>288</v>
      </c>
      <c r="E603" s="132" t="s">
        <v>383</v>
      </c>
      <c r="F603" s="132" t="s">
        <v>62</v>
      </c>
      <c r="G603" s="132" t="s">
        <v>206</v>
      </c>
      <c r="H603" s="132"/>
      <c r="I603" s="132"/>
      <c r="J603" s="132"/>
      <c r="K603" s="132">
        <f>K602+D603</f>
        <v>672</v>
      </c>
    </row>
    <row r="604" spans="2:11">
      <c r="B604" s="129" t="s">
        <v>36</v>
      </c>
      <c r="C604" s="197">
        <v>45321</v>
      </c>
      <c r="D604" s="153">
        <v>12</v>
      </c>
      <c r="E604" s="132" t="s">
        <v>383</v>
      </c>
      <c r="F604" s="132" t="s">
        <v>82</v>
      </c>
      <c r="G604" s="132" t="s">
        <v>206</v>
      </c>
      <c r="H604" s="132"/>
      <c r="I604" s="132"/>
      <c r="J604" s="132"/>
      <c r="K604" s="132">
        <f>K603+D604</f>
        <v>684</v>
      </c>
    </row>
    <row r="605" spans="2:11">
      <c r="B605" s="129" t="s">
        <v>36</v>
      </c>
      <c r="C605" s="197">
        <v>45323</v>
      </c>
      <c r="D605" s="132">
        <v>196</v>
      </c>
      <c r="E605" s="132" t="s">
        <v>383</v>
      </c>
      <c r="F605" s="132" t="s">
        <v>59</v>
      </c>
      <c r="G605" s="132" t="s">
        <v>206</v>
      </c>
      <c r="H605" s="132"/>
      <c r="I605" s="132"/>
      <c r="J605" s="132"/>
      <c r="K605" s="132">
        <f>K604+D605</f>
        <v>880</v>
      </c>
    </row>
    <row r="606" spans="2:11">
      <c r="B606" s="129" t="s">
        <v>36</v>
      </c>
      <c r="C606" s="197">
        <v>45323</v>
      </c>
      <c r="D606" s="132">
        <v>270</v>
      </c>
      <c r="E606" s="132" t="s">
        <v>383</v>
      </c>
      <c r="F606" s="132" t="s">
        <v>82</v>
      </c>
      <c r="G606" s="132" t="s">
        <v>206</v>
      </c>
      <c r="H606" s="132"/>
      <c r="I606" s="132"/>
      <c r="J606" s="132"/>
      <c r="K606" s="132">
        <f>K605+D606</f>
        <v>1150</v>
      </c>
    </row>
    <row r="607" spans="2:11">
      <c r="B607" s="101" t="s">
        <v>40</v>
      </c>
      <c r="C607" s="196">
        <v>45323</v>
      </c>
      <c r="D607" s="76">
        <v>12</v>
      </c>
      <c r="E607" s="76" t="s">
        <v>261</v>
      </c>
      <c r="F607" s="76" t="s">
        <v>384</v>
      </c>
      <c r="G607" s="76" t="s">
        <v>206</v>
      </c>
      <c r="H607" s="76"/>
      <c r="I607" s="76"/>
      <c r="J607" s="76"/>
      <c r="K607" s="76">
        <f>K606-D607</f>
        <v>1138</v>
      </c>
    </row>
    <row r="608" spans="2:11">
      <c r="B608" s="101" t="s">
        <v>40</v>
      </c>
      <c r="C608" s="196">
        <v>45323</v>
      </c>
      <c r="D608" s="76">
        <v>17</v>
      </c>
      <c r="E608" s="76" t="s">
        <v>257</v>
      </c>
      <c r="F608" s="76" t="s">
        <v>384</v>
      </c>
      <c r="G608" s="76" t="s">
        <v>206</v>
      </c>
      <c r="H608" s="76"/>
      <c r="I608" s="76"/>
      <c r="J608" s="76"/>
      <c r="K608" s="76">
        <f>K607-D608</f>
        <v>1121</v>
      </c>
    </row>
    <row r="609" spans="2:11">
      <c r="B609" s="101" t="s">
        <v>40</v>
      </c>
      <c r="C609" s="196">
        <v>45324</v>
      </c>
      <c r="D609" s="76">
        <v>18</v>
      </c>
      <c r="E609" s="76" t="s">
        <v>236</v>
      </c>
      <c r="F609" s="76" t="s">
        <v>321</v>
      </c>
      <c r="G609" s="76" t="s">
        <v>206</v>
      </c>
      <c r="H609" s="76"/>
      <c r="I609" s="76"/>
      <c r="J609" s="76"/>
      <c r="K609" s="76">
        <f>K608-D609</f>
        <v>1103</v>
      </c>
    </row>
    <row r="610" spans="2:11">
      <c r="B610" s="101" t="s">
        <v>40</v>
      </c>
      <c r="C610" s="196">
        <v>45324</v>
      </c>
      <c r="D610" s="76">
        <v>20</v>
      </c>
      <c r="E610" s="76" t="s">
        <v>388</v>
      </c>
      <c r="F610" s="76" t="s">
        <v>321</v>
      </c>
      <c r="G610" s="76" t="s">
        <v>206</v>
      </c>
      <c r="H610" s="76"/>
      <c r="I610" s="76"/>
      <c r="J610" s="76"/>
      <c r="K610" s="76">
        <f>K609-D610</f>
        <v>1083</v>
      </c>
    </row>
    <row r="611" spans="2:11">
      <c r="B611" s="101" t="s">
        <v>40</v>
      </c>
      <c r="C611" s="196">
        <v>45324</v>
      </c>
      <c r="D611" s="76">
        <v>14</v>
      </c>
      <c r="E611" s="76" t="s">
        <v>248</v>
      </c>
      <c r="F611" s="76" t="s">
        <v>321</v>
      </c>
      <c r="G611" s="76" t="s">
        <v>244</v>
      </c>
      <c r="H611" s="76"/>
      <c r="I611" s="76"/>
      <c r="J611" s="76"/>
      <c r="K611" s="76">
        <f t="shared" ref="K611:K613" si="17">K610-D611</f>
        <v>1069</v>
      </c>
    </row>
    <row r="612" spans="2:11">
      <c r="B612" s="101" t="s">
        <v>40</v>
      </c>
      <c r="C612" s="196">
        <v>45327</v>
      </c>
      <c r="D612" s="76">
        <v>15</v>
      </c>
      <c r="E612" s="76" t="s">
        <v>257</v>
      </c>
      <c r="F612" s="76" t="s">
        <v>321</v>
      </c>
      <c r="G612" s="76" t="s">
        <v>206</v>
      </c>
      <c r="H612" s="76"/>
      <c r="I612" s="76"/>
      <c r="J612" s="76"/>
      <c r="K612" s="76">
        <f t="shared" si="17"/>
        <v>1054</v>
      </c>
    </row>
    <row r="613" spans="2:11">
      <c r="B613" s="101" t="s">
        <v>40</v>
      </c>
      <c r="C613" s="196">
        <v>45327</v>
      </c>
      <c r="D613" s="76">
        <v>10</v>
      </c>
      <c r="E613" s="76" t="s">
        <v>236</v>
      </c>
      <c r="F613" s="76" t="s">
        <v>321</v>
      </c>
      <c r="G613" s="76" t="s">
        <v>206</v>
      </c>
      <c r="H613" s="76"/>
      <c r="I613" s="76"/>
      <c r="J613" s="76"/>
      <c r="K613" s="76">
        <f t="shared" si="17"/>
        <v>1044</v>
      </c>
    </row>
    <row r="614" spans="2:11">
      <c r="B614" s="101" t="s">
        <v>40</v>
      </c>
      <c r="C614" s="126">
        <v>45328</v>
      </c>
      <c r="D614" s="76">
        <v>2</v>
      </c>
      <c r="E614" s="76" t="s">
        <v>82</v>
      </c>
      <c r="F614" s="76" t="s">
        <v>99</v>
      </c>
      <c r="G614" s="76" t="s">
        <v>206</v>
      </c>
      <c r="H614" s="76"/>
      <c r="I614" s="76"/>
      <c r="J614" s="76"/>
      <c r="K614" s="76">
        <f>K613-D614</f>
        <v>1042</v>
      </c>
    </row>
    <row r="615" spans="2:11">
      <c r="B615" s="101" t="s">
        <v>40</v>
      </c>
      <c r="C615" s="126">
        <v>45328</v>
      </c>
      <c r="D615" s="76">
        <v>2</v>
      </c>
      <c r="E615" s="76" t="s">
        <v>82</v>
      </c>
      <c r="F615" s="76" t="s">
        <v>99</v>
      </c>
      <c r="G615" s="76" t="s">
        <v>206</v>
      </c>
      <c r="H615" s="76"/>
      <c r="I615" s="76"/>
      <c r="J615" s="76"/>
      <c r="K615" s="76">
        <f>K614-D615</f>
        <v>1040</v>
      </c>
    </row>
    <row r="616" spans="2:11">
      <c r="B616" s="101" t="s">
        <v>40</v>
      </c>
      <c r="C616" s="126">
        <v>45328</v>
      </c>
      <c r="D616" s="76">
        <v>14</v>
      </c>
      <c r="E616" s="76" t="s">
        <v>248</v>
      </c>
      <c r="F616" s="76" t="s">
        <v>387</v>
      </c>
      <c r="G616" s="76" t="s">
        <v>206</v>
      </c>
      <c r="H616" s="76"/>
      <c r="I616" s="76"/>
      <c r="J616" s="76"/>
      <c r="K616" s="76">
        <f>K615</f>
        <v>1040</v>
      </c>
    </row>
    <row r="617" spans="2:11">
      <c r="B617" s="129" t="s">
        <v>36</v>
      </c>
      <c r="C617" s="137">
        <v>45328</v>
      </c>
      <c r="D617" s="132">
        <v>14</v>
      </c>
      <c r="E617" s="132" t="s">
        <v>248</v>
      </c>
      <c r="F617" s="132" t="s">
        <v>387</v>
      </c>
      <c r="G617" s="132" t="s">
        <v>206</v>
      </c>
      <c r="H617" s="132"/>
      <c r="I617" s="132"/>
      <c r="J617" s="132"/>
      <c r="K617" s="132">
        <f>K616</f>
        <v>1040</v>
      </c>
    </row>
    <row r="618" spans="2:11">
      <c r="B618" s="101" t="s">
        <v>40</v>
      </c>
      <c r="C618" s="126">
        <v>45331</v>
      </c>
      <c r="D618" s="76">
        <v>12</v>
      </c>
      <c r="E618" s="76" t="s">
        <v>248</v>
      </c>
      <c r="F618" s="76" t="s">
        <v>90</v>
      </c>
      <c r="G618" s="76" t="s">
        <v>206</v>
      </c>
      <c r="H618" s="76"/>
      <c r="I618" s="76"/>
      <c r="J618" s="76"/>
      <c r="K618" s="76">
        <v>1028</v>
      </c>
    </row>
    <row r="619" spans="2:11">
      <c r="B619" s="101" t="s">
        <v>40</v>
      </c>
      <c r="C619" s="126">
        <v>45337</v>
      </c>
      <c r="D619" s="76">
        <v>1</v>
      </c>
      <c r="E619" s="76" t="s">
        <v>229</v>
      </c>
      <c r="F619" s="76" t="s">
        <v>99</v>
      </c>
      <c r="G619" s="76" t="s">
        <v>206</v>
      </c>
      <c r="H619" s="76"/>
      <c r="I619" s="76"/>
      <c r="J619" s="76"/>
      <c r="K619" s="76">
        <v>1027</v>
      </c>
    </row>
    <row r="620" spans="2:11">
      <c r="B620" s="101" t="s">
        <v>40</v>
      </c>
      <c r="C620" s="126">
        <v>45347</v>
      </c>
      <c r="D620" s="76">
        <v>12</v>
      </c>
      <c r="E620" s="76" t="s">
        <v>226</v>
      </c>
      <c r="F620" s="76" t="s">
        <v>99</v>
      </c>
      <c r="G620" s="76" t="s">
        <v>370</v>
      </c>
      <c r="H620" s="76"/>
      <c r="I620" s="76"/>
      <c r="J620" s="76"/>
      <c r="K620" s="76">
        <f>+K619-D620</f>
        <v>1015</v>
      </c>
    </row>
  </sheetData>
  <mergeCells count="1">
    <mergeCell ref="F1:K1"/>
  </mergeCells>
  <phoneticPr fontId="15" type="noConversion"/>
  <conditionalFormatting sqref="F122 F128:F247 E248:F285 B122:D298 E122:E247 H122:K298 E286:G298 B313:K313 C306:D310 B311:D311 H306:K311 B315:K315 B314:D314 F314:K314 B316:D316 F316:J316 B317:J355 K316:K355 B356:K376 C377 B384:B386 D384:D386 F384:F386 H384:K386 B390:E390 G390:K390">
    <cfRule type="expression" dxfId="453" priority="244">
      <formula>#REF!="E"</formula>
    </cfRule>
    <cfRule type="expression" dxfId="452" priority="245">
      <formula>#REF!="S"</formula>
    </cfRule>
  </conditionalFormatting>
  <conditionalFormatting sqref="G260:G263">
    <cfRule type="expression" dxfId="451" priority="246">
      <formula>#REF!="E"</formula>
    </cfRule>
    <cfRule type="expression" dxfId="450" priority="247">
      <formula>#REF!="S"</formula>
    </cfRule>
  </conditionalFormatting>
  <conditionalFormatting sqref="G269 G266:G267 G264">
    <cfRule type="expression" dxfId="449" priority="248">
      <formula>#REF!="E"</formula>
    </cfRule>
    <cfRule type="expression" dxfId="448" priority="249">
      <formula>#REF!="S"</formula>
    </cfRule>
  </conditionalFormatting>
  <conditionalFormatting sqref="G271:G272">
    <cfRule type="expression" dxfId="447" priority="250">
      <formula>#REF!="E"</formula>
    </cfRule>
    <cfRule type="expression" dxfId="446" priority="251">
      <formula>#REF!="S"</formula>
    </cfRule>
  </conditionalFormatting>
  <conditionalFormatting sqref="G274:G275">
    <cfRule type="expression" dxfId="445" priority="252">
      <formula>#REF!="E"</formula>
    </cfRule>
    <cfRule type="expression" dxfId="444" priority="253">
      <formula>#REF!="S"</formula>
    </cfRule>
  </conditionalFormatting>
  <conditionalFormatting sqref="B299:K305 B306:B310 E306:E309 F305:G311">
    <cfRule type="expression" dxfId="443" priority="241">
      <formula>#REF!="E"</formula>
    </cfRule>
    <cfRule type="expression" dxfId="442" priority="242">
      <formula>#REF!="S"</formula>
    </cfRule>
  </conditionalFormatting>
  <conditionalFormatting sqref="E310:E311">
    <cfRule type="expression" dxfId="441" priority="239">
      <formula>#REF!="E"</formula>
    </cfRule>
    <cfRule type="expression" dxfId="440" priority="240">
      <formula>#REF!="S"</formula>
    </cfRule>
  </conditionalFormatting>
  <conditionalFormatting sqref="B312:K312">
    <cfRule type="expression" dxfId="439" priority="237">
      <formula>$B$20="E"</formula>
    </cfRule>
    <cfRule type="expression" dxfId="438" priority="238">
      <formula>$B$20="S"</formula>
    </cfRule>
  </conditionalFormatting>
  <conditionalFormatting sqref="E314">
    <cfRule type="expression" dxfId="437" priority="235">
      <formula>$B$20="E"</formula>
    </cfRule>
    <cfRule type="expression" dxfId="436" priority="236">
      <formula>$B$20="S"</formula>
    </cfRule>
  </conditionalFormatting>
  <conditionalFormatting sqref="E316">
    <cfRule type="expression" dxfId="435" priority="233">
      <formula>$B$20="E"</formula>
    </cfRule>
    <cfRule type="expression" dxfId="434" priority="234">
      <formula>$B$20="S"</formula>
    </cfRule>
  </conditionalFormatting>
  <conditionalFormatting sqref="B377 D377:K377">
    <cfRule type="expression" dxfId="433" priority="231">
      <formula>#REF!="E"</formula>
    </cfRule>
    <cfRule type="expression" dxfId="432" priority="232">
      <formula>#REF!="S"</formula>
    </cfRule>
  </conditionalFormatting>
  <conditionalFormatting sqref="B378 D378:K378">
    <cfRule type="expression" dxfId="431" priority="229">
      <formula>#REF!="E"</formula>
    </cfRule>
    <cfRule type="expression" dxfId="430" priority="230">
      <formula>#REF!="S"</formula>
    </cfRule>
  </conditionalFormatting>
  <conditionalFormatting sqref="B379 D379:K379">
    <cfRule type="expression" dxfId="429" priority="227">
      <formula>#REF!="E"</formula>
    </cfRule>
    <cfRule type="expression" dxfId="428" priority="228">
      <formula>#REF!="S"</formula>
    </cfRule>
  </conditionalFormatting>
  <conditionalFormatting sqref="B380 D380:K380">
    <cfRule type="expression" dxfId="427" priority="225">
      <formula>#REF!="E"</formula>
    </cfRule>
    <cfRule type="expression" dxfId="426" priority="226">
      <formula>#REF!="S"</formula>
    </cfRule>
  </conditionalFormatting>
  <conditionalFormatting sqref="B381:K381 B382:E382 G382:K382 B383:K383 C384:C386 E384:E386 G384:G387">
    <cfRule type="expression" dxfId="425" priority="223">
      <formula>#REF!="E"</formula>
    </cfRule>
    <cfRule type="expression" dxfId="424" priority="224">
      <formula>#REF!="S"</formula>
    </cfRule>
  </conditionalFormatting>
  <conditionalFormatting sqref="C378:C380">
    <cfRule type="expression" dxfId="423" priority="221">
      <formula>#REF!="E"</formula>
    </cfRule>
    <cfRule type="expression" dxfId="422" priority="222">
      <formula>#REF!="S"</formula>
    </cfRule>
  </conditionalFormatting>
  <conditionalFormatting sqref="F382">
    <cfRule type="expression" dxfId="421" priority="219">
      <formula>#REF!="E"</formula>
    </cfRule>
    <cfRule type="expression" dxfId="420" priority="220">
      <formula>#REF!="S"</formula>
    </cfRule>
  </conditionalFormatting>
  <conditionalFormatting sqref="F390">
    <cfRule type="expression" dxfId="419" priority="217">
      <formula>#REF!="E"</formula>
    </cfRule>
    <cfRule type="expression" dxfId="418" priority="218">
      <formula>#REF!="S"</formula>
    </cfRule>
  </conditionalFormatting>
  <conditionalFormatting sqref="B424:E424 G424:K424 J425 C425:C426">
    <cfRule type="expression" dxfId="417" priority="215">
      <formula>#REF!="E"</formula>
    </cfRule>
    <cfRule type="expression" dxfId="416" priority="216">
      <formula>#REF!="S"</formula>
    </cfRule>
  </conditionalFormatting>
  <conditionalFormatting sqref="F424:F426">
    <cfRule type="expression" dxfId="415" priority="213">
      <formula>#REF!="E"</formula>
    </cfRule>
    <cfRule type="expression" dxfId="414" priority="214">
      <formula>#REF!="S"</formula>
    </cfRule>
  </conditionalFormatting>
  <conditionalFormatting sqref="B425 G425:I425 K425 D425:E425">
    <cfRule type="expression" dxfId="413" priority="211">
      <formula>#REF!="E"</formula>
    </cfRule>
    <cfRule type="expression" dxfId="412" priority="212">
      <formula>#REF!="S"</formula>
    </cfRule>
  </conditionalFormatting>
  <conditionalFormatting sqref="J426">
    <cfRule type="expression" dxfId="411" priority="207">
      <formula>#REF!="E"</formula>
    </cfRule>
    <cfRule type="expression" dxfId="410" priority="208">
      <formula>#REF!="S"</formula>
    </cfRule>
  </conditionalFormatting>
  <conditionalFormatting sqref="B426 G426:I426 K426 D426:E426">
    <cfRule type="expression" dxfId="409" priority="205">
      <formula>#REF!="E"</formula>
    </cfRule>
    <cfRule type="expression" dxfId="408" priority="206">
      <formula>#REF!="S"</formula>
    </cfRule>
  </conditionalFormatting>
  <conditionalFormatting sqref="B389:E389 G389:K389">
    <cfRule type="expression" dxfId="407" priority="189">
      <formula>#REF!="E"</formula>
    </cfRule>
    <cfRule type="expression" dxfId="406" priority="190">
      <formula>#REF!="S"</formula>
    </cfRule>
  </conditionalFormatting>
  <conditionalFormatting sqref="F389">
    <cfRule type="expression" dxfId="405" priority="187">
      <formula>#REF!="E"</formula>
    </cfRule>
    <cfRule type="expression" dxfId="404" priority="188">
      <formula>#REF!="S"</formula>
    </cfRule>
  </conditionalFormatting>
  <conditionalFormatting sqref="F388">
    <cfRule type="expression" dxfId="403" priority="183">
      <formula>#REF!="E"</formula>
    </cfRule>
    <cfRule type="expression" dxfId="402" priority="184">
      <formula>#REF!="S"</formula>
    </cfRule>
  </conditionalFormatting>
  <conditionalFormatting sqref="B388:E388 G388:K388">
    <cfRule type="expression" dxfId="401" priority="185">
      <formula>#REF!="E"</formula>
    </cfRule>
    <cfRule type="expression" dxfId="400" priority="186">
      <formula>#REF!="S"</formula>
    </cfRule>
  </conditionalFormatting>
  <conditionalFormatting sqref="C427">
    <cfRule type="expression" dxfId="399" priority="181">
      <formula>#REF!="E"</formula>
    </cfRule>
    <cfRule type="expression" dxfId="398" priority="182">
      <formula>#REF!="S"</formula>
    </cfRule>
  </conditionalFormatting>
  <conditionalFormatting sqref="F427">
    <cfRule type="expression" dxfId="397" priority="179">
      <formula>#REF!="E"</formula>
    </cfRule>
    <cfRule type="expression" dxfId="396" priority="180">
      <formula>#REF!="S"</formula>
    </cfRule>
  </conditionalFormatting>
  <conditionalFormatting sqref="B427 G427:I427 K427 D427:E427">
    <cfRule type="expression" dxfId="395" priority="175">
      <formula>#REF!="E"</formula>
    </cfRule>
    <cfRule type="expression" dxfId="394" priority="176">
      <formula>#REF!="S"</formula>
    </cfRule>
  </conditionalFormatting>
  <conditionalFormatting sqref="J427">
    <cfRule type="expression" dxfId="393" priority="177">
      <formula>#REF!="E"</formula>
    </cfRule>
    <cfRule type="expression" dxfId="392" priority="178">
      <formula>#REF!="S"</formula>
    </cfRule>
  </conditionalFormatting>
  <conditionalFormatting sqref="B428 D428 F428 H428:K428">
    <cfRule type="expression" dxfId="391" priority="173">
      <formula>#REF!="E"</formula>
    </cfRule>
    <cfRule type="expression" dxfId="390" priority="174">
      <formula>#REF!="S"</formula>
    </cfRule>
  </conditionalFormatting>
  <conditionalFormatting sqref="C428 E428 G428">
    <cfRule type="expression" dxfId="389" priority="171">
      <formula>#REF!="E"</formula>
    </cfRule>
    <cfRule type="expression" dxfId="388" priority="172">
      <formula>#REF!="S"</formula>
    </cfRule>
  </conditionalFormatting>
  <conditionalFormatting sqref="C429">
    <cfRule type="expression" dxfId="387" priority="169">
      <formula>#REF!="E"</formula>
    </cfRule>
    <cfRule type="expression" dxfId="386" priority="170">
      <formula>#REF!="S"</formula>
    </cfRule>
  </conditionalFormatting>
  <conditionalFormatting sqref="F429">
    <cfRule type="expression" dxfId="385" priority="167">
      <formula>#REF!="E"</formula>
    </cfRule>
    <cfRule type="expression" dxfId="384" priority="168">
      <formula>#REF!="S"</formula>
    </cfRule>
  </conditionalFormatting>
  <conditionalFormatting sqref="J429">
    <cfRule type="expression" dxfId="383" priority="165">
      <formula>#REF!="E"</formula>
    </cfRule>
    <cfRule type="expression" dxfId="382" priority="166">
      <formula>#REF!="S"</formula>
    </cfRule>
  </conditionalFormatting>
  <conditionalFormatting sqref="B429 G429:I429 K429 D429:E429">
    <cfRule type="expression" dxfId="381" priority="163">
      <formula>#REF!="E"</formula>
    </cfRule>
    <cfRule type="expression" dxfId="380" priority="164">
      <formula>#REF!="S"</formula>
    </cfRule>
  </conditionalFormatting>
  <conditionalFormatting sqref="B430 D430 F430 H430:K430">
    <cfRule type="expression" dxfId="379" priority="161">
      <formula>#REF!="E"</formula>
    </cfRule>
    <cfRule type="expression" dxfId="378" priority="162">
      <formula>#REF!="S"</formula>
    </cfRule>
  </conditionalFormatting>
  <conditionalFormatting sqref="C430 E430 G430">
    <cfRule type="expression" dxfId="377" priority="159">
      <formula>#REF!="E"</formula>
    </cfRule>
    <cfRule type="expression" dxfId="376" priority="160">
      <formula>#REF!="S"</formula>
    </cfRule>
  </conditionalFormatting>
  <conditionalFormatting sqref="C436">
    <cfRule type="expression" dxfId="375" priority="157">
      <formula>#REF!="E"</formula>
    </cfRule>
    <cfRule type="expression" dxfId="374" priority="158">
      <formula>#REF!="S"</formula>
    </cfRule>
  </conditionalFormatting>
  <conditionalFormatting sqref="F436">
    <cfRule type="expression" dxfId="373" priority="155">
      <formula>#REF!="E"</formula>
    </cfRule>
    <cfRule type="expression" dxfId="372" priority="156">
      <formula>#REF!="S"</formula>
    </cfRule>
  </conditionalFormatting>
  <conditionalFormatting sqref="J436">
    <cfRule type="expression" dxfId="371" priority="153">
      <formula>#REF!="E"</formula>
    </cfRule>
    <cfRule type="expression" dxfId="370" priority="154">
      <formula>#REF!="S"</formula>
    </cfRule>
  </conditionalFormatting>
  <conditionalFormatting sqref="B436 G436:I436 K436 D436:E436">
    <cfRule type="expression" dxfId="369" priority="151">
      <formula>#REF!="E"</formula>
    </cfRule>
    <cfRule type="expression" dxfId="368" priority="152">
      <formula>#REF!="S"</formula>
    </cfRule>
  </conditionalFormatting>
  <conditionalFormatting sqref="B437 D437 F437 H437:K437">
    <cfRule type="expression" dxfId="367" priority="149">
      <formula>#REF!="E"</formula>
    </cfRule>
    <cfRule type="expression" dxfId="366" priority="150">
      <formula>#REF!="S"</formula>
    </cfRule>
  </conditionalFormatting>
  <conditionalFormatting sqref="C437 E437 G437">
    <cfRule type="expression" dxfId="365" priority="147">
      <formula>#REF!="E"</formula>
    </cfRule>
    <cfRule type="expression" dxfId="364" priority="148">
      <formula>#REF!="S"</formula>
    </cfRule>
  </conditionalFormatting>
  <conditionalFormatting sqref="C438">
    <cfRule type="expression" dxfId="363" priority="145">
      <formula>#REF!="E"</formula>
    </cfRule>
    <cfRule type="expression" dxfId="362" priority="146">
      <formula>#REF!="S"</formula>
    </cfRule>
  </conditionalFormatting>
  <conditionalFormatting sqref="F438">
    <cfRule type="expression" dxfId="361" priority="143">
      <formula>#REF!="E"</formula>
    </cfRule>
    <cfRule type="expression" dxfId="360" priority="144">
      <formula>#REF!="S"</formula>
    </cfRule>
  </conditionalFormatting>
  <conditionalFormatting sqref="J438">
    <cfRule type="expression" dxfId="359" priority="141">
      <formula>#REF!="E"</formula>
    </cfRule>
    <cfRule type="expression" dxfId="358" priority="142">
      <formula>#REF!="S"</formula>
    </cfRule>
  </conditionalFormatting>
  <conditionalFormatting sqref="B438 G438:I438 K438 D438:E438 G441:G442">
    <cfRule type="expression" dxfId="357" priority="139">
      <formula>#REF!="E"</formula>
    </cfRule>
    <cfRule type="expression" dxfId="356" priority="140">
      <formula>#REF!="S"</formula>
    </cfRule>
  </conditionalFormatting>
  <conditionalFormatting sqref="G449">
    <cfRule type="expression" dxfId="355" priority="137">
      <formula>#REF!="E"</formula>
    </cfRule>
    <cfRule type="expression" dxfId="354" priority="138">
      <formula>#REF!="S"</formula>
    </cfRule>
  </conditionalFormatting>
  <conditionalFormatting sqref="G450">
    <cfRule type="expression" dxfId="353" priority="135">
      <formula>#REF!="E"</formula>
    </cfRule>
    <cfRule type="expression" dxfId="352" priority="136">
      <formula>#REF!="S"</formula>
    </cfRule>
  </conditionalFormatting>
  <conditionalFormatting sqref="G451">
    <cfRule type="expression" dxfId="351" priority="133">
      <formula>#REF!="E"</formula>
    </cfRule>
    <cfRule type="expression" dxfId="350" priority="134">
      <formula>#REF!="S"</formula>
    </cfRule>
  </conditionalFormatting>
  <conditionalFormatting sqref="G452">
    <cfRule type="expression" dxfId="349" priority="131">
      <formula>#REF!="E"</formula>
    </cfRule>
    <cfRule type="expression" dxfId="348" priority="132">
      <formula>#REF!="S"</formula>
    </cfRule>
  </conditionalFormatting>
  <conditionalFormatting sqref="G453">
    <cfRule type="expression" dxfId="347" priority="129">
      <formula>#REF!="E"</formula>
    </cfRule>
    <cfRule type="expression" dxfId="346" priority="130">
      <formula>#REF!="S"</formula>
    </cfRule>
  </conditionalFormatting>
  <conditionalFormatting sqref="G447">
    <cfRule type="expression" dxfId="345" priority="127">
      <formula>#REF!="E"</formula>
    </cfRule>
    <cfRule type="expression" dxfId="344" priority="128">
      <formula>#REF!="S"</formula>
    </cfRule>
  </conditionalFormatting>
  <conditionalFormatting sqref="C440">
    <cfRule type="expression" dxfId="343" priority="125">
      <formula>#REF!="E"</formula>
    </cfRule>
    <cfRule type="expression" dxfId="342" priority="126">
      <formula>#REF!="S"</formula>
    </cfRule>
  </conditionalFormatting>
  <conditionalFormatting sqref="F440">
    <cfRule type="expression" dxfId="341" priority="123">
      <formula>#REF!="E"</formula>
    </cfRule>
    <cfRule type="expression" dxfId="340" priority="124">
      <formula>#REF!="S"</formula>
    </cfRule>
  </conditionalFormatting>
  <conditionalFormatting sqref="B440 G440 D440:E440">
    <cfRule type="expression" dxfId="339" priority="121">
      <formula>#REF!="E"</formula>
    </cfRule>
    <cfRule type="expression" dxfId="338" priority="122">
      <formula>#REF!="S"</formula>
    </cfRule>
  </conditionalFormatting>
  <conditionalFormatting sqref="C439">
    <cfRule type="expression" dxfId="337" priority="119">
      <formula>#REF!="E"</formula>
    </cfRule>
    <cfRule type="expression" dxfId="336" priority="120">
      <formula>#REF!="S"</formula>
    </cfRule>
  </conditionalFormatting>
  <conditionalFormatting sqref="F439">
    <cfRule type="expression" dxfId="335" priority="117">
      <formula>#REF!="E"</formula>
    </cfRule>
    <cfRule type="expression" dxfId="334" priority="118">
      <formula>#REF!="S"</formula>
    </cfRule>
  </conditionalFormatting>
  <conditionalFormatting sqref="B439 G439 D439:E439">
    <cfRule type="expression" dxfId="333" priority="115">
      <formula>#REF!="E"</formula>
    </cfRule>
    <cfRule type="expression" dxfId="332" priority="116">
      <formula>#REF!="S"</formula>
    </cfRule>
  </conditionalFormatting>
  <conditionalFormatting sqref="B423 D423 F423 H423:K423">
    <cfRule type="expression" dxfId="331" priority="99">
      <formula>#REF!="E"</formula>
    </cfRule>
    <cfRule type="expression" dxfId="330" priority="100">
      <formula>#REF!="S"</formula>
    </cfRule>
  </conditionalFormatting>
  <conditionalFormatting sqref="C417 C419">
    <cfRule type="expression" dxfId="329" priority="95">
      <formula>#REF!="E"</formula>
    </cfRule>
    <cfRule type="expression" dxfId="328" priority="96">
      <formula>#REF!="S"</formula>
    </cfRule>
  </conditionalFormatting>
  <conditionalFormatting sqref="C423 E423 G423">
    <cfRule type="expression" dxfId="327" priority="97">
      <formula>#REF!="E"</formula>
    </cfRule>
    <cfRule type="expression" dxfId="326" priority="98">
      <formula>#REF!="S"</formula>
    </cfRule>
  </conditionalFormatting>
  <conditionalFormatting sqref="C418">
    <cfRule type="expression" dxfId="325" priority="93">
      <formula>#REF!="E"</formula>
    </cfRule>
    <cfRule type="expression" dxfId="324" priority="94">
      <formula>#REF!="S"</formula>
    </cfRule>
  </conditionalFormatting>
  <conditionalFormatting sqref="B422 D422 F422 H422:K422">
    <cfRule type="expression" dxfId="323" priority="91">
      <formula>#REF!="E"</formula>
    </cfRule>
    <cfRule type="expression" dxfId="322" priority="92">
      <formula>#REF!="S"</formula>
    </cfRule>
  </conditionalFormatting>
  <conditionalFormatting sqref="C422 E422 G422">
    <cfRule type="expression" dxfId="321" priority="89">
      <formula>#REF!="E"</formula>
    </cfRule>
    <cfRule type="expression" dxfId="320" priority="90">
      <formula>#REF!="S"</formula>
    </cfRule>
  </conditionalFormatting>
  <conditionalFormatting sqref="G391 G417:G418">
    <cfRule type="expression" dxfId="319" priority="83">
      <formula>#REF!="E"</formula>
    </cfRule>
    <cfRule type="expression" dxfId="318" priority="84">
      <formula>#REF!="S"</formula>
    </cfRule>
  </conditionalFormatting>
  <conditionalFormatting sqref="G392">
    <cfRule type="expression" dxfId="317" priority="81">
      <formula>#REF!="E"</formula>
    </cfRule>
    <cfRule type="expression" dxfId="316" priority="82">
      <formula>#REF!="S"</formula>
    </cfRule>
  </conditionalFormatting>
  <conditionalFormatting sqref="G394:G398">
    <cfRule type="expression" dxfId="315" priority="79">
      <formula>#REF!="E"</formula>
    </cfRule>
    <cfRule type="expression" dxfId="314" priority="80">
      <formula>#REF!="S"</formula>
    </cfRule>
  </conditionalFormatting>
  <conditionalFormatting sqref="G408 G406 G399:G402">
    <cfRule type="expression" dxfId="313" priority="77">
      <formula>#REF!="E"</formula>
    </cfRule>
    <cfRule type="expression" dxfId="312" priority="78">
      <formula>#REF!="S"</formula>
    </cfRule>
  </conditionalFormatting>
  <conditionalFormatting sqref="G393">
    <cfRule type="expression" dxfId="311" priority="75">
      <formula>#REF!="E"</formula>
    </cfRule>
    <cfRule type="expression" dxfId="310" priority="76">
      <formula>#REF!="S"</formula>
    </cfRule>
  </conditionalFormatting>
  <conditionalFormatting sqref="G407">
    <cfRule type="expression" dxfId="309" priority="73">
      <formula>#REF!="E"</formula>
    </cfRule>
    <cfRule type="expression" dxfId="308" priority="74">
      <formula>#REF!="S"</formula>
    </cfRule>
  </conditionalFormatting>
  <conditionalFormatting sqref="G405">
    <cfRule type="expression" dxfId="307" priority="63">
      <formula>#REF!="E"</formula>
    </cfRule>
    <cfRule type="expression" dxfId="306" priority="64">
      <formula>#REF!="S"</formula>
    </cfRule>
  </conditionalFormatting>
  <conditionalFormatting sqref="G404">
    <cfRule type="expression" dxfId="305" priority="61">
      <formula>#REF!="E"</formula>
    </cfRule>
    <cfRule type="expression" dxfId="304" priority="62">
      <formula>#REF!="S"</formula>
    </cfRule>
  </conditionalFormatting>
  <conditionalFormatting sqref="G403">
    <cfRule type="expression" dxfId="303" priority="59">
      <formula>#REF!="E"</formula>
    </cfRule>
    <cfRule type="expression" dxfId="302" priority="60">
      <formula>#REF!="S"</formula>
    </cfRule>
  </conditionalFormatting>
  <conditionalFormatting sqref="G454">
    <cfRule type="expression" dxfId="301" priority="57">
      <formula>#REF!="E"</formula>
    </cfRule>
    <cfRule type="expression" dxfId="300" priority="58">
      <formula>#REF!="S"</formula>
    </cfRule>
  </conditionalFormatting>
  <conditionalFormatting sqref="G455">
    <cfRule type="expression" dxfId="299" priority="55">
      <formula>#REF!="E"</formula>
    </cfRule>
    <cfRule type="expression" dxfId="298" priority="56">
      <formula>#REF!="S"</formula>
    </cfRule>
  </conditionalFormatting>
  <conditionalFormatting sqref="G456">
    <cfRule type="expression" dxfId="297" priority="53">
      <formula>#REF!="E"</formula>
    </cfRule>
    <cfRule type="expression" dxfId="296" priority="54">
      <formula>#REF!="S"</formula>
    </cfRule>
  </conditionalFormatting>
  <conditionalFormatting sqref="G457:G458">
    <cfRule type="expression" dxfId="295" priority="51">
      <formula>#REF!="E"</formula>
    </cfRule>
    <cfRule type="expression" dxfId="294" priority="52">
      <formula>#REF!="S"</formula>
    </cfRule>
  </conditionalFormatting>
  <conditionalFormatting sqref="G459:G461">
    <cfRule type="expression" dxfId="293" priority="47">
      <formula>#REF!="E"</formula>
    </cfRule>
    <cfRule type="expression" dxfId="292" priority="48">
      <formula>#REF!="S"</formula>
    </cfRule>
  </conditionalFormatting>
  <conditionalFormatting sqref="G462">
    <cfRule type="expression" dxfId="291" priority="45">
      <formula>#REF!="E"</formula>
    </cfRule>
    <cfRule type="expression" dxfId="290" priority="46">
      <formula>#REF!="S"</formula>
    </cfRule>
  </conditionalFormatting>
  <conditionalFormatting sqref="G463">
    <cfRule type="expression" dxfId="289" priority="43">
      <formula>#REF!="E"</formula>
    </cfRule>
    <cfRule type="expression" dxfId="288" priority="44">
      <formula>#REF!="S"</formula>
    </cfRule>
  </conditionalFormatting>
  <conditionalFormatting sqref="G464:G467">
    <cfRule type="expression" dxfId="287" priority="41">
      <formula>#REF!="E"</formula>
    </cfRule>
    <cfRule type="expression" dxfId="286" priority="42">
      <formula>#REF!="S"</formula>
    </cfRule>
  </conditionalFormatting>
  <conditionalFormatting sqref="G474">
    <cfRule type="expression" dxfId="285" priority="29">
      <formula>#REF!="E"</formula>
    </cfRule>
    <cfRule type="expression" dxfId="284" priority="30">
      <formula>#REF!="S"</formula>
    </cfRule>
  </conditionalFormatting>
  <conditionalFormatting sqref="G473">
    <cfRule type="expression" dxfId="283" priority="31">
      <formula>#REF!="E"</formula>
    </cfRule>
    <cfRule type="expression" dxfId="282" priority="32">
      <formula>#REF!="S"</formula>
    </cfRule>
  </conditionalFormatting>
  <conditionalFormatting sqref="G470">
    <cfRule type="expression" dxfId="281" priority="25">
      <formula>#REF!="E"</formula>
    </cfRule>
    <cfRule type="expression" dxfId="280" priority="26">
      <formula>#REF!="S"</formula>
    </cfRule>
  </conditionalFormatting>
  <conditionalFormatting sqref="G475">
    <cfRule type="expression" dxfId="279" priority="27">
      <formula>#REF!="E"</formula>
    </cfRule>
    <cfRule type="expression" dxfId="278" priority="28">
      <formula>#REF!="S"</formula>
    </cfRule>
  </conditionalFormatting>
  <conditionalFormatting sqref="G471">
    <cfRule type="expression" dxfId="277" priority="23">
      <formula>#REF!="E"</formula>
    </cfRule>
    <cfRule type="expression" dxfId="276" priority="24">
      <formula>#REF!="S"</formula>
    </cfRule>
  </conditionalFormatting>
  <conditionalFormatting sqref="G469">
    <cfRule type="expression" dxfId="275" priority="21">
      <formula>#REF!="E"</formula>
    </cfRule>
    <cfRule type="expression" dxfId="274" priority="22">
      <formula>#REF!="S"</formula>
    </cfRule>
  </conditionalFormatting>
  <conditionalFormatting sqref="G468">
    <cfRule type="expression" dxfId="273" priority="19">
      <formula>#REF!="E"</formula>
    </cfRule>
    <cfRule type="expression" dxfId="272" priority="20">
      <formula>#REF!="S"</formula>
    </cfRule>
  </conditionalFormatting>
  <conditionalFormatting sqref="G472">
    <cfRule type="expression" dxfId="271" priority="17">
      <formula>#REF!="E"</formula>
    </cfRule>
    <cfRule type="expression" dxfId="270" priority="18">
      <formula>#REF!="S"</formula>
    </cfRule>
  </conditionalFormatting>
  <conditionalFormatting sqref="G477">
    <cfRule type="expression" dxfId="269" priority="15">
      <formula>#REF!="E"</formula>
    </cfRule>
    <cfRule type="expression" dxfId="268" priority="16">
      <formula>#REF!="S"</formula>
    </cfRule>
  </conditionalFormatting>
  <conditionalFormatting sqref="G478">
    <cfRule type="expression" dxfId="267" priority="13">
      <formula>#REF!="E"</formula>
    </cfRule>
    <cfRule type="expression" dxfId="266" priority="14">
      <formula>#REF!="S"</formula>
    </cfRule>
  </conditionalFormatting>
  <conditionalFormatting sqref="G479">
    <cfRule type="expression" dxfId="265" priority="11">
      <formula>#REF!="E"</formula>
    </cfRule>
    <cfRule type="expression" dxfId="264" priority="12">
      <formula>#REF!="S"</formula>
    </cfRule>
  </conditionalFormatting>
  <conditionalFormatting sqref="G480">
    <cfRule type="expression" dxfId="263" priority="9">
      <formula>#REF!="E"</formula>
    </cfRule>
    <cfRule type="expression" dxfId="262" priority="10">
      <formula>#REF!="S"</formula>
    </cfRule>
  </conditionalFormatting>
  <conditionalFormatting sqref="G476">
    <cfRule type="expression" dxfId="261" priority="7">
      <formula>#REF!="E"</formula>
    </cfRule>
    <cfRule type="expression" dxfId="260" priority="8">
      <formula>#REF!="S"</formula>
    </cfRule>
  </conditionalFormatting>
  <conditionalFormatting sqref="G481">
    <cfRule type="expression" dxfId="259" priority="5">
      <formula>#REF!="E"</formula>
    </cfRule>
    <cfRule type="expression" dxfId="258" priority="6">
      <formula>#REF!="S"</formula>
    </cfRule>
  </conditionalFormatting>
  <conditionalFormatting sqref="G482">
    <cfRule type="expression" dxfId="257" priority="3">
      <formula>#REF!="E"</formula>
    </cfRule>
    <cfRule type="expression" dxfId="256" priority="4">
      <formula>#REF!="S"</formula>
    </cfRule>
  </conditionalFormatting>
  <conditionalFormatting sqref="G500">
    <cfRule type="expression" dxfId="255" priority="1">
      <formula>#REF!="E"</formula>
    </cfRule>
    <cfRule type="expression" dxfId="254" priority="2">
      <formula>#REF!="S"</formula>
    </cfRule>
  </conditionalFormatting>
  <pageMargins left="0.196527777777778" right="0.196527777777778" top="0.78749999999999998" bottom="0.78749999999999998" header="0" footer="0"/>
  <headerFooter>
    <oddHeader>&amp;CPágina &amp;P de &amp;N</oddHeader>
    <oddFooter>&amp;R&amp;P/25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14" zoomScale="85" zoomScaleNormal="85" zoomScalePageLayoutView="85" workbookViewId="0">
      <selection activeCell="E61" sqref="E61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25.28515625" bestFit="1" customWidth="1"/>
    <col min="6" max="6" width="23.7109375" bestFit="1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23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41306</v>
      </c>
      <c r="D7" s="30">
        <v>32</v>
      </c>
      <c r="E7" s="30"/>
      <c r="F7" s="31" t="s">
        <v>38</v>
      </c>
      <c r="G7" s="31" t="s">
        <v>54</v>
      </c>
      <c r="H7" s="32"/>
      <c r="I7" s="32"/>
      <c r="J7" s="31"/>
      <c r="K7" s="31">
        <v>32</v>
      </c>
    </row>
    <row r="8" spans="1:11">
      <c r="A8" s="15">
        <v>3</v>
      </c>
      <c r="B8" s="16" t="s">
        <v>36</v>
      </c>
      <c r="C8" s="20">
        <v>41315</v>
      </c>
      <c r="D8" s="21">
        <v>300</v>
      </c>
      <c r="E8" s="21"/>
      <c r="F8" s="19" t="s">
        <v>38</v>
      </c>
      <c r="G8" s="31" t="s">
        <v>54</v>
      </c>
      <c r="H8" s="32"/>
      <c r="I8" s="32"/>
      <c r="J8" s="31"/>
      <c r="K8" s="19">
        <v>300</v>
      </c>
    </row>
    <row r="9" spans="1:11">
      <c r="A9" s="15">
        <v>4</v>
      </c>
      <c r="B9" s="24" t="s">
        <v>40</v>
      </c>
      <c r="C9" s="20">
        <v>41416</v>
      </c>
      <c r="D9" s="21">
        <v>332</v>
      </c>
      <c r="E9" s="21" t="s">
        <v>38</v>
      </c>
      <c r="F9" s="25" t="s">
        <v>46</v>
      </c>
      <c r="G9" s="33" t="s">
        <v>54</v>
      </c>
      <c r="H9" s="33"/>
      <c r="I9" s="34"/>
      <c r="J9" s="35"/>
      <c r="K9" s="25">
        <v>0</v>
      </c>
    </row>
    <row r="10" spans="1:11">
      <c r="A10" s="15">
        <v>5</v>
      </c>
      <c r="B10" s="24" t="s">
        <v>36</v>
      </c>
      <c r="C10" s="20">
        <v>41925</v>
      </c>
      <c r="D10" s="21">
        <v>180</v>
      </c>
      <c r="E10" s="21" t="s">
        <v>37</v>
      </c>
      <c r="F10" s="25" t="s">
        <v>38</v>
      </c>
      <c r="G10" s="31" t="s">
        <v>54</v>
      </c>
      <c r="H10" s="31"/>
      <c r="I10" s="31"/>
      <c r="J10" s="31"/>
      <c r="K10" s="25">
        <v>180</v>
      </c>
    </row>
    <row r="11" spans="1:11">
      <c r="A11" s="15">
        <v>6</v>
      </c>
      <c r="B11" s="24" t="s">
        <v>40</v>
      </c>
      <c r="C11" s="20">
        <v>41956</v>
      </c>
      <c r="D11" s="21">
        <v>180</v>
      </c>
      <c r="E11" s="21" t="s">
        <v>38</v>
      </c>
      <c r="F11" s="25" t="s">
        <v>46</v>
      </c>
      <c r="G11" s="33" t="s">
        <v>54</v>
      </c>
      <c r="H11" s="33"/>
      <c r="I11" s="33"/>
      <c r="J11" s="33"/>
      <c r="K11" s="25">
        <v>0</v>
      </c>
    </row>
    <row r="12" spans="1:11">
      <c r="A12" s="15">
        <v>7</v>
      </c>
      <c r="B12" s="24" t="s">
        <v>36</v>
      </c>
      <c r="C12" s="20">
        <v>43416</v>
      </c>
      <c r="D12" s="21">
        <v>57</v>
      </c>
      <c r="E12" s="21" t="s">
        <v>177</v>
      </c>
      <c r="F12" s="25" t="s">
        <v>155</v>
      </c>
      <c r="G12" s="37" t="s">
        <v>60</v>
      </c>
      <c r="H12" s="31"/>
      <c r="I12" s="31"/>
      <c r="J12" s="31"/>
      <c r="K12" s="25">
        <v>57</v>
      </c>
    </row>
    <row r="13" spans="1:11">
      <c r="A13" s="15">
        <v>8</v>
      </c>
      <c r="B13" s="24" t="s">
        <v>36</v>
      </c>
      <c r="C13" s="20">
        <v>43424</v>
      </c>
      <c r="D13" s="67" t="s">
        <v>57</v>
      </c>
      <c r="E13" s="21" t="s">
        <v>177</v>
      </c>
      <c r="F13" s="25" t="s">
        <v>155</v>
      </c>
      <c r="G13" s="37" t="s">
        <v>60</v>
      </c>
      <c r="H13" s="31"/>
      <c r="I13" s="31"/>
      <c r="J13" s="31"/>
      <c r="K13" s="25">
        <v>57</v>
      </c>
    </row>
    <row r="14" spans="1:11">
      <c r="A14" s="15">
        <v>9</v>
      </c>
      <c r="B14" s="24" t="s">
        <v>36</v>
      </c>
      <c r="C14" s="20">
        <v>43439</v>
      </c>
      <c r="D14" s="21">
        <v>40</v>
      </c>
      <c r="E14" s="21" t="s">
        <v>178</v>
      </c>
      <c r="F14" s="25" t="s">
        <v>155</v>
      </c>
      <c r="G14" s="37" t="s">
        <v>60</v>
      </c>
      <c r="H14" s="31"/>
      <c r="I14" s="31"/>
      <c r="J14" s="31"/>
      <c r="K14" s="37">
        <v>97</v>
      </c>
    </row>
    <row r="15" spans="1:11">
      <c r="A15" s="15">
        <v>10</v>
      </c>
      <c r="B15" s="24" t="s">
        <v>36</v>
      </c>
      <c r="C15" s="20">
        <v>43453</v>
      </c>
      <c r="D15" s="21">
        <v>48</v>
      </c>
      <c r="E15" s="21" t="s">
        <v>178</v>
      </c>
      <c r="F15" s="25" t="s">
        <v>155</v>
      </c>
      <c r="G15" s="37" t="s">
        <v>60</v>
      </c>
      <c r="H15" s="31"/>
      <c r="I15" s="31"/>
      <c r="J15" s="31"/>
      <c r="K15" s="25">
        <v>145</v>
      </c>
    </row>
    <row r="16" spans="1:11">
      <c r="A16" s="15">
        <v>11</v>
      </c>
      <c r="B16" s="24" t="s">
        <v>40</v>
      </c>
      <c r="C16" s="20">
        <v>43482</v>
      </c>
      <c r="D16" s="21">
        <v>24</v>
      </c>
      <c r="E16" s="21" t="s">
        <v>155</v>
      </c>
      <c r="F16" s="25" t="s">
        <v>46</v>
      </c>
      <c r="G16" s="33" t="s">
        <v>60</v>
      </c>
      <c r="H16" s="33"/>
      <c r="I16" s="33"/>
      <c r="J16" s="33"/>
      <c r="K16" s="25">
        <v>121</v>
      </c>
    </row>
    <row r="17" spans="1:11">
      <c r="A17" s="15">
        <v>12</v>
      </c>
      <c r="B17" s="24" t="s">
        <v>40</v>
      </c>
      <c r="C17" s="20">
        <v>43483</v>
      </c>
      <c r="D17" s="21">
        <v>36</v>
      </c>
      <c r="E17" s="21" t="s">
        <v>155</v>
      </c>
      <c r="F17" s="25" t="s">
        <v>46</v>
      </c>
      <c r="G17" s="33" t="s">
        <v>60</v>
      </c>
      <c r="H17" s="33"/>
      <c r="I17" s="33"/>
      <c r="J17" s="33"/>
      <c r="K17" s="25">
        <v>85</v>
      </c>
    </row>
    <row r="18" spans="1:11">
      <c r="A18" s="15">
        <v>13</v>
      </c>
      <c r="B18" s="24" t="s">
        <v>40</v>
      </c>
      <c r="C18" s="46">
        <v>43537</v>
      </c>
      <c r="D18" s="21">
        <v>85</v>
      </c>
      <c r="E18" s="21" t="s">
        <v>155</v>
      </c>
      <c r="F18" s="25" t="s">
        <v>46</v>
      </c>
      <c r="G18" s="33" t="s">
        <v>60</v>
      </c>
      <c r="H18" s="48"/>
      <c r="I18" s="48"/>
      <c r="J18" s="48"/>
      <c r="K18" s="25">
        <v>0</v>
      </c>
    </row>
    <row r="19" spans="1:11">
      <c r="A19" s="15">
        <v>14</v>
      </c>
      <c r="B19" s="28" t="s">
        <v>36</v>
      </c>
      <c r="C19" s="29">
        <v>43864</v>
      </c>
      <c r="D19" s="36" t="s">
        <v>57</v>
      </c>
      <c r="E19" s="31" t="s">
        <v>58</v>
      </c>
      <c r="F19" s="31" t="s">
        <v>59</v>
      </c>
      <c r="G19" s="31" t="s">
        <v>206</v>
      </c>
      <c r="H19" s="25"/>
      <c r="I19" s="25"/>
      <c r="J19" s="25"/>
      <c r="K19" s="25">
        <v>0</v>
      </c>
    </row>
    <row r="20" spans="1:11">
      <c r="A20" s="15">
        <v>15</v>
      </c>
      <c r="B20" s="24" t="s">
        <v>36</v>
      </c>
      <c r="C20" s="20">
        <v>43885</v>
      </c>
      <c r="D20" s="21">
        <v>128</v>
      </c>
      <c r="E20" s="21" t="s">
        <v>61</v>
      </c>
      <c r="F20" s="25" t="s">
        <v>62</v>
      </c>
      <c r="G20" s="25" t="s">
        <v>206</v>
      </c>
      <c r="H20" s="25"/>
      <c r="I20" s="25"/>
      <c r="J20" s="25"/>
      <c r="K20" s="25">
        <v>128</v>
      </c>
    </row>
    <row r="21" spans="1:11">
      <c r="A21" s="15">
        <v>16</v>
      </c>
      <c r="B21" s="45" t="s">
        <v>40</v>
      </c>
      <c r="C21" s="46">
        <v>43906</v>
      </c>
      <c r="D21" s="47">
        <v>60</v>
      </c>
      <c r="E21" s="47" t="s">
        <v>62</v>
      </c>
      <c r="F21" s="48" t="s">
        <v>46</v>
      </c>
      <c r="G21" s="48" t="s">
        <v>206</v>
      </c>
      <c r="H21" s="48"/>
      <c r="I21" s="48"/>
      <c r="J21" s="48"/>
      <c r="K21" s="48">
        <v>68</v>
      </c>
    </row>
    <row r="22" spans="1:11">
      <c r="A22" s="15">
        <v>17</v>
      </c>
      <c r="B22" s="45" t="s">
        <v>40</v>
      </c>
      <c r="C22" s="46">
        <v>43913</v>
      </c>
      <c r="D22" s="47">
        <v>68</v>
      </c>
      <c r="E22" s="47" t="s">
        <v>62</v>
      </c>
      <c r="F22" s="48" t="s">
        <v>46</v>
      </c>
      <c r="G22" s="48" t="s">
        <v>206</v>
      </c>
      <c r="H22" s="48"/>
      <c r="I22" s="48"/>
      <c r="J22" s="48"/>
      <c r="K22" s="48">
        <v>0</v>
      </c>
    </row>
    <row r="23" spans="1:11">
      <c r="A23" s="15">
        <v>18</v>
      </c>
      <c r="B23" s="24" t="s">
        <v>36</v>
      </c>
      <c r="C23" s="20">
        <v>44188</v>
      </c>
      <c r="D23" s="21" t="s">
        <v>57</v>
      </c>
      <c r="E23" s="21" t="s">
        <v>203</v>
      </c>
      <c r="F23" s="25" t="s">
        <v>62</v>
      </c>
      <c r="G23" s="25" t="s">
        <v>206</v>
      </c>
      <c r="H23" s="25"/>
      <c r="I23" s="25"/>
      <c r="J23" s="25"/>
      <c r="K23" s="25">
        <v>70</v>
      </c>
    </row>
    <row r="24" spans="1:11">
      <c r="A24" s="15">
        <v>19</v>
      </c>
      <c r="B24" s="24" t="s">
        <v>36</v>
      </c>
      <c r="C24" s="20">
        <v>44224</v>
      </c>
      <c r="D24" s="21" t="s">
        <v>57</v>
      </c>
      <c r="E24" s="21" t="s">
        <v>203</v>
      </c>
      <c r="F24" s="25" t="s">
        <v>62</v>
      </c>
      <c r="G24" s="25" t="s">
        <v>206</v>
      </c>
      <c r="H24" s="25"/>
      <c r="I24" s="25"/>
      <c r="J24" s="25"/>
      <c r="K24" s="25">
        <v>170</v>
      </c>
    </row>
    <row r="25" spans="1:11">
      <c r="A25" s="15">
        <v>20</v>
      </c>
      <c r="B25" s="78" t="s">
        <v>40</v>
      </c>
      <c r="C25" s="71">
        <v>44250</v>
      </c>
      <c r="D25" s="72">
        <v>1</v>
      </c>
      <c r="E25" s="72" t="s">
        <v>62</v>
      </c>
      <c r="F25" s="75" t="s">
        <v>98</v>
      </c>
      <c r="G25" s="75" t="s">
        <v>206</v>
      </c>
      <c r="H25" s="75"/>
      <c r="I25" s="75"/>
      <c r="J25" s="75"/>
      <c r="K25" s="77">
        <f>+K24-D25</f>
        <v>169</v>
      </c>
    </row>
    <row r="26" spans="1:11">
      <c r="A26" s="15">
        <v>21</v>
      </c>
      <c r="B26" s="78" t="s">
        <v>40</v>
      </c>
      <c r="C26" s="71">
        <v>44251</v>
      </c>
      <c r="D26" s="72">
        <v>1</v>
      </c>
      <c r="E26" s="72" t="s">
        <v>62</v>
      </c>
      <c r="F26" s="75" t="s">
        <v>98</v>
      </c>
      <c r="G26" s="75" t="s">
        <v>206</v>
      </c>
      <c r="H26" s="75"/>
      <c r="I26" s="75"/>
      <c r="J26" s="75"/>
      <c r="K26" s="77">
        <f t="shared" ref="K26:K48" si="0">+K25-D26</f>
        <v>168</v>
      </c>
    </row>
    <row r="27" spans="1:11">
      <c r="A27" s="15">
        <v>22</v>
      </c>
      <c r="B27" s="78" t="s">
        <v>40</v>
      </c>
      <c r="C27" s="71">
        <v>44252</v>
      </c>
      <c r="D27" s="72">
        <v>1</v>
      </c>
      <c r="E27" s="72" t="s">
        <v>62</v>
      </c>
      <c r="F27" s="75" t="s">
        <v>98</v>
      </c>
      <c r="G27" s="75" t="s">
        <v>206</v>
      </c>
      <c r="H27" s="75"/>
      <c r="I27" s="75"/>
      <c r="J27" s="75"/>
      <c r="K27" s="77">
        <f t="shared" si="0"/>
        <v>167</v>
      </c>
    </row>
    <row r="28" spans="1:11">
      <c r="A28" s="15">
        <v>23</v>
      </c>
      <c r="B28" s="78" t="s">
        <v>40</v>
      </c>
      <c r="C28" s="71">
        <v>44253</v>
      </c>
      <c r="D28" s="72">
        <v>1</v>
      </c>
      <c r="E28" s="72" t="s">
        <v>62</v>
      </c>
      <c r="F28" s="75" t="s">
        <v>98</v>
      </c>
      <c r="G28" s="75" t="s">
        <v>206</v>
      </c>
      <c r="H28" s="75"/>
      <c r="I28" s="75"/>
      <c r="J28" s="75"/>
      <c r="K28" s="77">
        <f t="shared" si="0"/>
        <v>166</v>
      </c>
    </row>
    <row r="29" spans="1:11">
      <c r="A29" s="15">
        <v>24</v>
      </c>
      <c r="B29" s="78" t="s">
        <v>40</v>
      </c>
      <c r="C29" s="71">
        <v>44254</v>
      </c>
      <c r="D29" s="72">
        <v>1</v>
      </c>
      <c r="E29" s="72" t="s">
        <v>62</v>
      </c>
      <c r="F29" s="75" t="s">
        <v>98</v>
      </c>
      <c r="G29" s="75" t="s">
        <v>206</v>
      </c>
      <c r="H29" s="75"/>
      <c r="I29" s="75"/>
      <c r="J29" s="75"/>
      <c r="K29" s="77">
        <f t="shared" si="0"/>
        <v>165</v>
      </c>
    </row>
    <row r="30" spans="1:11">
      <c r="A30" s="15">
        <v>25</v>
      </c>
      <c r="B30" s="78" t="s">
        <v>40</v>
      </c>
      <c r="C30" s="71">
        <v>44255</v>
      </c>
      <c r="D30" s="72">
        <v>1</v>
      </c>
      <c r="E30" s="72" t="s">
        <v>62</v>
      </c>
      <c r="F30" s="75" t="s">
        <v>98</v>
      </c>
      <c r="G30" s="75" t="s">
        <v>206</v>
      </c>
      <c r="H30" s="75"/>
      <c r="I30" s="75"/>
      <c r="J30" s="75"/>
      <c r="K30" s="77">
        <f t="shared" si="0"/>
        <v>164</v>
      </c>
    </row>
    <row r="31" spans="1:11">
      <c r="A31" s="15">
        <v>26</v>
      </c>
      <c r="B31" s="78" t="s">
        <v>40</v>
      </c>
      <c r="C31" s="71">
        <v>44256</v>
      </c>
      <c r="D31" s="72">
        <v>1</v>
      </c>
      <c r="E31" s="72" t="s">
        <v>62</v>
      </c>
      <c r="F31" s="75" t="s">
        <v>98</v>
      </c>
      <c r="G31" s="75" t="s">
        <v>206</v>
      </c>
      <c r="H31" s="75"/>
      <c r="I31" s="75"/>
      <c r="J31" s="75"/>
      <c r="K31" s="77">
        <f t="shared" si="0"/>
        <v>163</v>
      </c>
    </row>
    <row r="32" spans="1:11">
      <c r="A32" s="15">
        <v>27</v>
      </c>
      <c r="B32" s="78" t="s">
        <v>40</v>
      </c>
      <c r="C32" s="71">
        <v>44257</v>
      </c>
      <c r="D32" s="72">
        <v>2</v>
      </c>
      <c r="E32" s="72" t="s">
        <v>62</v>
      </c>
      <c r="F32" s="75" t="s">
        <v>98</v>
      </c>
      <c r="G32" s="75" t="s">
        <v>206</v>
      </c>
      <c r="H32" s="75"/>
      <c r="I32" s="75"/>
      <c r="J32" s="75"/>
      <c r="K32" s="77">
        <f t="shared" si="0"/>
        <v>161</v>
      </c>
    </row>
    <row r="33" spans="1:11">
      <c r="A33" s="15">
        <v>28</v>
      </c>
      <c r="B33" s="78" t="s">
        <v>40</v>
      </c>
      <c r="C33" s="71">
        <v>44258</v>
      </c>
      <c r="D33" s="72">
        <v>80</v>
      </c>
      <c r="E33" s="72" t="s">
        <v>62</v>
      </c>
      <c r="F33" s="75" t="s">
        <v>46</v>
      </c>
      <c r="G33" s="75" t="s">
        <v>206</v>
      </c>
      <c r="H33" s="75"/>
      <c r="I33" s="75"/>
      <c r="J33" s="75"/>
      <c r="K33" s="77">
        <f t="shared" si="0"/>
        <v>81</v>
      </c>
    </row>
    <row r="34" spans="1:11">
      <c r="A34" s="15">
        <v>29</v>
      </c>
      <c r="B34" s="78" t="s">
        <v>40</v>
      </c>
      <c r="C34" s="71">
        <v>44260</v>
      </c>
      <c r="D34" s="72">
        <v>2</v>
      </c>
      <c r="E34" s="72" t="s">
        <v>62</v>
      </c>
      <c r="F34" s="75" t="s">
        <v>98</v>
      </c>
      <c r="G34" s="75" t="s">
        <v>206</v>
      </c>
      <c r="H34" s="75"/>
      <c r="I34" s="75"/>
      <c r="J34" s="75"/>
      <c r="K34" s="77">
        <f t="shared" si="0"/>
        <v>79</v>
      </c>
    </row>
    <row r="35" spans="1:11">
      <c r="A35" s="15">
        <v>30</v>
      </c>
      <c r="B35" s="78" t="s">
        <v>40</v>
      </c>
      <c r="C35" s="71">
        <v>44263</v>
      </c>
      <c r="D35" s="72">
        <v>1</v>
      </c>
      <c r="E35" s="72" t="s">
        <v>62</v>
      </c>
      <c r="F35" s="75" t="s">
        <v>98</v>
      </c>
      <c r="G35" s="75" t="s">
        <v>206</v>
      </c>
      <c r="H35" s="75"/>
      <c r="I35" s="75"/>
      <c r="J35" s="75"/>
      <c r="K35" s="77">
        <f t="shared" si="0"/>
        <v>78</v>
      </c>
    </row>
    <row r="36" spans="1:11">
      <c r="A36" s="15">
        <v>31</v>
      </c>
      <c r="B36" s="78" t="s">
        <v>40</v>
      </c>
      <c r="C36" s="71">
        <v>44264</v>
      </c>
      <c r="D36" s="72">
        <v>2</v>
      </c>
      <c r="E36" s="72" t="s">
        <v>62</v>
      </c>
      <c r="F36" s="75" t="s">
        <v>98</v>
      </c>
      <c r="G36" s="75" t="s">
        <v>206</v>
      </c>
      <c r="H36" s="75"/>
      <c r="I36" s="75"/>
      <c r="J36" s="75"/>
      <c r="K36" s="77">
        <f t="shared" si="0"/>
        <v>76</v>
      </c>
    </row>
    <row r="37" spans="1:11">
      <c r="A37" s="15">
        <v>32</v>
      </c>
      <c r="B37" s="78" t="s">
        <v>40</v>
      </c>
      <c r="C37" s="71">
        <v>44265</v>
      </c>
      <c r="D37" s="72">
        <v>3</v>
      </c>
      <c r="E37" s="72" t="s">
        <v>62</v>
      </c>
      <c r="F37" s="75" t="s">
        <v>98</v>
      </c>
      <c r="G37" s="75" t="s">
        <v>206</v>
      </c>
      <c r="H37" s="75"/>
      <c r="I37" s="75"/>
      <c r="J37" s="75"/>
      <c r="K37" s="77">
        <f t="shared" si="0"/>
        <v>73</v>
      </c>
    </row>
    <row r="38" spans="1:11">
      <c r="A38" s="15">
        <v>33</v>
      </c>
      <c r="B38" s="78" t="s">
        <v>40</v>
      </c>
      <c r="C38" s="71">
        <v>44270</v>
      </c>
      <c r="D38" s="72">
        <v>4</v>
      </c>
      <c r="E38" s="72" t="s">
        <v>62</v>
      </c>
      <c r="F38" s="75" t="s">
        <v>98</v>
      </c>
      <c r="G38" s="75" t="s">
        <v>206</v>
      </c>
      <c r="H38" s="75"/>
      <c r="I38" s="75"/>
      <c r="J38" s="75"/>
      <c r="K38" s="77">
        <f t="shared" si="0"/>
        <v>69</v>
      </c>
    </row>
    <row r="39" spans="1:11">
      <c r="A39" s="15">
        <v>34</v>
      </c>
      <c r="B39" s="78" t="s">
        <v>40</v>
      </c>
      <c r="C39" s="71">
        <v>44271</v>
      </c>
      <c r="D39" s="72">
        <v>4</v>
      </c>
      <c r="E39" s="72" t="s">
        <v>62</v>
      </c>
      <c r="F39" s="75" t="s">
        <v>46</v>
      </c>
      <c r="G39" s="75" t="s">
        <v>206</v>
      </c>
      <c r="H39" s="75"/>
      <c r="I39" s="75"/>
      <c r="J39" s="75"/>
      <c r="K39" s="77">
        <f t="shared" si="0"/>
        <v>65</v>
      </c>
    </row>
    <row r="40" spans="1:11">
      <c r="A40" s="15">
        <v>35</v>
      </c>
      <c r="B40" s="78" t="s">
        <v>40</v>
      </c>
      <c r="C40" s="71">
        <v>44272</v>
      </c>
      <c r="D40" s="72">
        <v>2</v>
      </c>
      <c r="E40" s="72" t="s">
        <v>62</v>
      </c>
      <c r="F40" s="75" t="s">
        <v>98</v>
      </c>
      <c r="G40" s="75" t="s">
        <v>206</v>
      </c>
      <c r="H40" s="75"/>
      <c r="I40" s="75"/>
      <c r="J40" s="75"/>
      <c r="K40" s="77">
        <f t="shared" si="0"/>
        <v>63</v>
      </c>
    </row>
    <row r="41" spans="1:11">
      <c r="A41" s="15">
        <v>36</v>
      </c>
      <c r="B41" s="78" t="s">
        <v>40</v>
      </c>
      <c r="C41" s="71">
        <v>44277</v>
      </c>
      <c r="D41" s="72">
        <v>3</v>
      </c>
      <c r="E41" s="72" t="s">
        <v>62</v>
      </c>
      <c r="F41" s="75" t="s">
        <v>98</v>
      </c>
      <c r="G41" s="75" t="s">
        <v>206</v>
      </c>
      <c r="H41" s="75"/>
      <c r="I41" s="75"/>
      <c r="J41" s="75"/>
      <c r="K41" s="77">
        <f t="shared" si="0"/>
        <v>60</v>
      </c>
    </row>
    <row r="42" spans="1:11">
      <c r="A42" s="15">
        <v>37</v>
      </c>
      <c r="B42" s="78" t="s">
        <v>40</v>
      </c>
      <c r="C42" s="71">
        <v>44279</v>
      </c>
      <c r="D42" s="72">
        <v>2</v>
      </c>
      <c r="E42" s="72" t="s">
        <v>62</v>
      </c>
      <c r="F42" s="75" t="s">
        <v>46</v>
      </c>
      <c r="G42" s="75" t="s">
        <v>206</v>
      </c>
      <c r="H42" s="75"/>
      <c r="I42" s="75"/>
      <c r="J42" s="75"/>
      <c r="K42" s="77">
        <f t="shared" si="0"/>
        <v>58</v>
      </c>
    </row>
    <row r="43" spans="1:11">
      <c r="A43" s="15">
        <v>38</v>
      </c>
      <c r="B43" s="78" t="s">
        <v>40</v>
      </c>
      <c r="C43" s="71">
        <v>44281</v>
      </c>
      <c r="D43" s="72">
        <v>2</v>
      </c>
      <c r="E43" s="72" t="s">
        <v>62</v>
      </c>
      <c r="F43" s="75" t="s">
        <v>98</v>
      </c>
      <c r="G43" s="75" t="s">
        <v>206</v>
      </c>
      <c r="H43" s="75"/>
      <c r="I43" s="75"/>
      <c r="J43" s="75"/>
      <c r="K43" s="77">
        <f t="shared" si="0"/>
        <v>56</v>
      </c>
    </row>
    <row r="44" spans="1:11">
      <c r="A44" s="15">
        <v>39</v>
      </c>
      <c r="B44" s="78" t="s">
        <v>40</v>
      </c>
      <c r="C44" s="71">
        <v>44284</v>
      </c>
      <c r="D44" s="72">
        <v>8</v>
      </c>
      <c r="E44" s="72" t="s">
        <v>62</v>
      </c>
      <c r="F44" s="75" t="s">
        <v>98</v>
      </c>
      <c r="G44" s="75" t="s">
        <v>206</v>
      </c>
      <c r="H44" s="75"/>
      <c r="I44" s="75"/>
      <c r="J44" s="75"/>
      <c r="K44" s="77">
        <f t="shared" si="0"/>
        <v>48</v>
      </c>
    </row>
    <row r="45" spans="1:11">
      <c r="A45" s="15">
        <v>40</v>
      </c>
      <c r="B45" s="78" t="s">
        <v>40</v>
      </c>
      <c r="C45" s="71">
        <v>44285</v>
      </c>
      <c r="D45" s="72">
        <v>2</v>
      </c>
      <c r="E45" s="72" t="s">
        <v>62</v>
      </c>
      <c r="F45" s="75" t="s">
        <v>98</v>
      </c>
      <c r="G45" s="75" t="s">
        <v>206</v>
      </c>
      <c r="H45" s="75"/>
      <c r="I45" s="75"/>
      <c r="J45" s="75"/>
      <c r="K45" s="77">
        <f t="shared" si="0"/>
        <v>46</v>
      </c>
    </row>
    <row r="46" spans="1:11">
      <c r="A46" s="15">
        <v>41</v>
      </c>
      <c r="B46" s="78" t="s">
        <v>40</v>
      </c>
      <c r="C46" s="71">
        <v>44292</v>
      </c>
      <c r="D46" s="72">
        <v>8</v>
      </c>
      <c r="E46" s="72" t="s">
        <v>62</v>
      </c>
      <c r="F46" s="75" t="s">
        <v>98</v>
      </c>
      <c r="G46" s="75" t="s">
        <v>206</v>
      </c>
      <c r="H46" s="75"/>
      <c r="I46" s="75"/>
      <c r="J46" s="75"/>
      <c r="K46" s="77">
        <f t="shared" si="0"/>
        <v>38</v>
      </c>
    </row>
    <row r="47" spans="1:11">
      <c r="A47" s="15">
        <v>42</v>
      </c>
      <c r="B47" s="78" t="s">
        <v>40</v>
      </c>
      <c r="C47" s="71">
        <v>44298</v>
      </c>
      <c r="D47" s="72">
        <v>2</v>
      </c>
      <c r="E47" s="72" t="s">
        <v>62</v>
      </c>
      <c r="F47" s="75" t="s">
        <v>46</v>
      </c>
      <c r="G47" s="75" t="s">
        <v>206</v>
      </c>
      <c r="H47" s="75"/>
      <c r="I47" s="75"/>
      <c r="J47" s="75"/>
      <c r="K47" s="77">
        <f t="shared" si="0"/>
        <v>36</v>
      </c>
    </row>
    <row r="48" spans="1:11">
      <c r="A48" s="15">
        <v>43</v>
      </c>
      <c r="B48" s="78" t="s">
        <v>40</v>
      </c>
      <c r="C48" s="71">
        <v>44299</v>
      </c>
      <c r="D48" s="72">
        <v>8</v>
      </c>
      <c r="E48" s="72" t="s">
        <v>62</v>
      </c>
      <c r="F48" s="75" t="s">
        <v>98</v>
      </c>
      <c r="G48" s="75" t="s">
        <v>206</v>
      </c>
      <c r="H48" s="75"/>
      <c r="I48" s="75"/>
      <c r="J48" s="75"/>
      <c r="K48" s="77">
        <f t="shared" si="0"/>
        <v>28</v>
      </c>
    </row>
    <row r="49" spans="1:11">
      <c r="A49" s="15">
        <v>44</v>
      </c>
      <c r="B49" s="78" t="s">
        <v>40</v>
      </c>
      <c r="C49" s="71">
        <v>44300</v>
      </c>
      <c r="D49" s="72">
        <v>14</v>
      </c>
      <c r="E49" s="72" t="s">
        <v>62</v>
      </c>
      <c r="F49" s="75" t="s">
        <v>98</v>
      </c>
      <c r="G49" s="75" t="s">
        <v>206</v>
      </c>
      <c r="H49" s="75"/>
      <c r="I49" s="75"/>
      <c r="J49" s="75"/>
      <c r="K49" s="75">
        <v>14</v>
      </c>
    </row>
    <row r="50" spans="1:11">
      <c r="A50" s="15">
        <v>45</v>
      </c>
      <c r="B50" s="78" t="s">
        <v>40</v>
      </c>
      <c r="C50" s="71">
        <v>44300</v>
      </c>
      <c r="D50" s="72">
        <v>14</v>
      </c>
      <c r="E50" s="72" t="s">
        <v>62</v>
      </c>
      <c r="F50" s="75" t="s">
        <v>46</v>
      </c>
      <c r="G50" s="75" t="s">
        <v>206</v>
      </c>
      <c r="H50" s="75"/>
      <c r="I50" s="75"/>
      <c r="J50" s="75"/>
      <c r="K50" s="75">
        <v>0</v>
      </c>
    </row>
    <row r="51" spans="1:11">
      <c r="A51" s="15">
        <v>46</v>
      </c>
      <c r="B51" s="135" t="s">
        <v>36</v>
      </c>
      <c r="C51" s="130">
        <v>45236</v>
      </c>
      <c r="D51" s="200" t="s">
        <v>350</v>
      </c>
      <c r="E51" s="131" t="s">
        <v>351</v>
      </c>
      <c r="F51" s="133" t="s">
        <v>59</v>
      </c>
      <c r="G51" s="133" t="s">
        <v>206</v>
      </c>
      <c r="H51" s="133"/>
      <c r="I51" s="133"/>
      <c r="J51" s="133"/>
      <c r="K51" s="133">
        <v>0</v>
      </c>
    </row>
    <row r="52" spans="1:11">
      <c r="A52" s="15">
        <v>47</v>
      </c>
      <c r="B52" s="135" t="s">
        <v>36</v>
      </c>
      <c r="C52" s="130">
        <v>45238</v>
      </c>
      <c r="D52" s="131">
        <v>19</v>
      </c>
      <c r="E52" s="131" t="s">
        <v>352</v>
      </c>
      <c r="F52" s="133" t="s">
        <v>59</v>
      </c>
      <c r="G52" s="133" t="s">
        <v>206</v>
      </c>
      <c r="H52" s="133"/>
      <c r="I52" s="133"/>
      <c r="J52" s="133"/>
      <c r="K52" s="133">
        <v>19</v>
      </c>
    </row>
    <row r="53" spans="1:11">
      <c r="A53" s="15">
        <v>48</v>
      </c>
      <c r="B53" s="135" t="s">
        <v>36</v>
      </c>
      <c r="C53" s="130">
        <v>45250</v>
      </c>
      <c r="D53" s="131">
        <v>105</v>
      </c>
      <c r="E53" s="131" t="s">
        <v>352</v>
      </c>
      <c r="F53" s="133" t="s">
        <v>59</v>
      </c>
      <c r="G53" s="133" t="s">
        <v>206</v>
      </c>
      <c r="H53" s="133"/>
      <c r="I53" s="133"/>
      <c r="J53" s="133"/>
      <c r="K53" s="139">
        <f>K52+D53</f>
        <v>124</v>
      </c>
    </row>
    <row r="54" spans="1:11">
      <c r="A54" s="15">
        <v>49</v>
      </c>
      <c r="B54" s="101" t="s">
        <v>40</v>
      </c>
      <c r="C54" s="126">
        <v>45258</v>
      </c>
      <c r="D54" s="76">
        <v>4</v>
      </c>
      <c r="E54" s="76" t="s">
        <v>59</v>
      </c>
      <c r="F54" s="76" t="s">
        <v>99</v>
      </c>
      <c r="G54" s="75" t="s">
        <v>206</v>
      </c>
      <c r="H54" s="76"/>
      <c r="I54" s="76"/>
      <c r="J54" s="76"/>
      <c r="K54" s="72">
        <f>K53-D54</f>
        <v>120</v>
      </c>
    </row>
    <row r="55" spans="1:11">
      <c r="A55" s="15">
        <v>50</v>
      </c>
      <c r="B55" s="129" t="s">
        <v>36</v>
      </c>
      <c r="C55" s="137">
        <v>45271</v>
      </c>
      <c r="D55" s="132" t="s">
        <v>350</v>
      </c>
      <c r="E55" s="132" t="s">
        <v>351</v>
      </c>
      <c r="F55" s="132" t="s">
        <v>59</v>
      </c>
      <c r="G55" s="133" t="s">
        <v>206</v>
      </c>
      <c r="H55" s="132"/>
      <c r="I55" s="132"/>
      <c r="J55" s="132"/>
      <c r="K55" s="131">
        <v>120</v>
      </c>
    </row>
    <row r="56" spans="1:11">
      <c r="A56" s="15">
        <v>50</v>
      </c>
      <c r="B56" s="101" t="s">
        <v>40</v>
      </c>
      <c r="C56" s="126">
        <v>45271</v>
      </c>
      <c r="D56" s="76">
        <v>35</v>
      </c>
      <c r="E56" s="76" t="s">
        <v>59</v>
      </c>
      <c r="F56" s="76" t="s">
        <v>355</v>
      </c>
      <c r="G56" s="75" t="s">
        <v>370</v>
      </c>
      <c r="H56" s="76"/>
      <c r="I56" s="76"/>
      <c r="J56" s="76"/>
      <c r="K56" s="72">
        <f>K54-D56</f>
        <v>85</v>
      </c>
    </row>
    <row r="57" spans="1:11">
      <c r="A57" s="15">
        <v>51</v>
      </c>
      <c r="B57" s="101" t="s">
        <v>40</v>
      </c>
      <c r="C57" s="126">
        <v>45272</v>
      </c>
      <c r="D57" s="76">
        <v>43</v>
      </c>
      <c r="E57" s="76" t="s">
        <v>59</v>
      </c>
      <c r="F57" s="76" t="s">
        <v>355</v>
      </c>
      <c r="G57" s="75" t="s">
        <v>206</v>
      </c>
      <c r="H57" s="76"/>
      <c r="I57" s="76"/>
      <c r="J57" s="76"/>
      <c r="K57" s="72">
        <f>K56-D57</f>
        <v>42</v>
      </c>
    </row>
    <row r="58" spans="1:11">
      <c r="A58" s="15">
        <v>52</v>
      </c>
      <c r="B58" s="101" t="s">
        <v>40</v>
      </c>
      <c r="C58" s="126">
        <v>45278</v>
      </c>
      <c r="D58" s="76">
        <v>84</v>
      </c>
      <c r="E58" s="76" t="s">
        <v>385</v>
      </c>
      <c r="F58" s="76" t="s">
        <v>386</v>
      </c>
      <c r="G58" s="75" t="s">
        <v>206</v>
      </c>
      <c r="H58" s="76"/>
      <c r="I58" s="76"/>
      <c r="J58" s="76"/>
      <c r="K58" s="72">
        <f>K57+D58</f>
        <v>126</v>
      </c>
    </row>
    <row r="59" spans="1:11">
      <c r="A59" s="15">
        <v>53</v>
      </c>
      <c r="B59" s="129" t="s">
        <v>36</v>
      </c>
      <c r="C59" s="137">
        <v>45278</v>
      </c>
      <c r="D59" s="132">
        <v>84</v>
      </c>
      <c r="E59" s="132" t="s">
        <v>385</v>
      </c>
      <c r="F59" s="132" t="s">
        <v>386</v>
      </c>
      <c r="G59" s="133" t="s">
        <v>206</v>
      </c>
      <c r="H59" s="132"/>
      <c r="I59" s="132"/>
      <c r="J59" s="132"/>
      <c r="K59" s="131">
        <f>K57+D59</f>
        <v>126</v>
      </c>
    </row>
    <row r="60" spans="1:11">
      <c r="A60" s="15">
        <v>54</v>
      </c>
      <c r="B60" s="101" t="s">
        <v>40</v>
      </c>
      <c r="C60" s="126">
        <v>45296</v>
      </c>
      <c r="D60" s="76">
        <v>42</v>
      </c>
      <c r="E60" s="76" t="s">
        <v>59</v>
      </c>
      <c r="F60" s="76" t="s">
        <v>355</v>
      </c>
      <c r="G60" s="75" t="s">
        <v>206</v>
      </c>
      <c r="H60" s="76"/>
      <c r="I60" s="76"/>
      <c r="J60" s="76"/>
      <c r="K60" s="72">
        <f>K59-D60</f>
        <v>84</v>
      </c>
    </row>
    <row r="61" spans="1:11">
      <c r="A61" s="15">
        <v>55</v>
      </c>
      <c r="B61" s="101"/>
      <c r="C61" s="126"/>
      <c r="D61" s="76"/>
      <c r="E61" s="76"/>
      <c r="F61" s="76"/>
      <c r="G61" s="75"/>
      <c r="H61" s="76"/>
      <c r="I61" s="76"/>
      <c r="J61" s="76"/>
      <c r="K61" s="72"/>
    </row>
    <row r="62" spans="1:11">
      <c r="A62" s="15">
        <v>56</v>
      </c>
      <c r="B62" s="101"/>
      <c r="C62" s="126"/>
      <c r="D62" s="76"/>
      <c r="E62" s="76"/>
      <c r="F62" s="76"/>
      <c r="G62" s="75"/>
      <c r="H62" s="76"/>
      <c r="I62" s="76"/>
      <c r="J62" s="76"/>
      <c r="K62" s="72"/>
    </row>
    <row r="63" spans="1:11">
      <c r="A63" s="15">
        <v>57</v>
      </c>
      <c r="B63" s="101"/>
      <c r="C63" s="126"/>
      <c r="D63" s="76"/>
      <c r="E63" s="76"/>
      <c r="F63" s="76"/>
      <c r="G63" s="75"/>
      <c r="H63" s="76"/>
      <c r="I63" s="76"/>
      <c r="J63" s="76"/>
      <c r="K63" s="72"/>
    </row>
    <row r="64" spans="1:11">
      <c r="B64" s="26" t="s">
        <v>42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2:11">
      <c r="B65" s="26" t="s">
        <v>52</v>
      </c>
      <c r="C65" s="26"/>
      <c r="D65" s="26"/>
      <c r="E65" s="26"/>
      <c r="F65" s="26"/>
      <c r="G65" s="26"/>
      <c r="H65" s="26"/>
      <c r="I65" s="26"/>
      <c r="J65" s="26"/>
      <c r="K65" s="26"/>
    </row>
    <row r="69" spans="2:11">
      <c r="D69" s="12"/>
    </row>
    <row r="85" spans="3:3">
      <c r="C85" t="s">
        <v>179</v>
      </c>
    </row>
  </sheetData>
  <autoFilter ref="A5:K52"/>
  <mergeCells count="1">
    <mergeCell ref="F1:K1"/>
  </mergeCells>
  <phoneticPr fontId="15" type="noConversion"/>
  <conditionalFormatting sqref="B8:F8 K8">
    <cfRule type="expression" dxfId="253" priority="16">
      <formula>$B$8="E"</formula>
    </cfRule>
    <cfRule type="expression" dxfId="252" priority="17">
      <formula>$B$8="S"</formula>
    </cfRule>
  </conditionalFormatting>
  <conditionalFormatting sqref="B9:F9 K9 F11 F16:F18">
    <cfRule type="expression" dxfId="251" priority="18">
      <formula>$B$9="E"</formula>
    </cfRule>
    <cfRule type="expression" dxfId="250" priority="19">
      <formula>$B$9="S"</formula>
    </cfRule>
  </conditionalFormatting>
  <conditionalFormatting sqref="B10:F10 K10">
    <cfRule type="expression" dxfId="249" priority="20">
      <formula>$B$10="E"</formula>
    </cfRule>
    <cfRule type="expression" dxfId="248" priority="21">
      <formula>$B$10="S"</formula>
    </cfRule>
  </conditionalFormatting>
  <conditionalFormatting sqref="K11 B11:E11">
    <cfRule type="expression" dxfId="247" priority="22">
      <formula>$B$11="E"</formula>
    </cfRule>
    <cfRule type="expression" dxfId="246" priority="23">
      <formula>$B$11="S"</formula>
    </cfRule>
  </conditionalFormatting>
  <conditionalFormatting sqref="B12:F12 K12 E13:F13 F14:F15">
    <cfRule type="expression" dxfId="245" priority="24">
      <formula>$B$12="E"</formula>
    </cfRule>
    <cfRule type="expression" dxfId="244" priority="25">
      <formula>$B$12="S"</formula>
    </cfRule>
  </conditionalFormatting>
  <conditionalFormatting sqref="K13 B13:D13">
    <cfRule type="expression" dxfId="243" priority="26">
      <formula>$B$13="E"</formula>
    </cfRule>
    <cfRule type="expression" dxfId="242" priority="27">
      <formula>$B$13="S"</formula>
    </cfRule>
  </conditionalFormatting>
  <conditionalFormatting sqref="K14 B14:E14 E15">
    <cfRule type="expression" dxfId="241" priority="28">
      <formula>$B$14="E"</formula>
    </cfRule>
    <cfRule type="expression" dxfId="240" priority="29">
      <formula>$B$14="S"</formula>
    </cfRule>
  </conditionalFormatting>
  <conditionalFormatting sqref="K15 B15:D15">
    <cfRule type="expression" dxfId="239" priority="30">
      <formula>$B$15="E"</formula>
    </cfRule>
    <cfRule type="expression" dxfId="238" priority="31">
      <formula>$B$15="S"</formula>
    </cfRule>
  </conditionalFormatting>
  <conditionalFormatting sqref="K16 C17 B16:E16 E17:E18">
    <cfRule type="expression" dxfId="237" priority="32">
      <formula>$B$16="E"</formula>
    </cfRule>
    <cfRule type="expression" dxfId="236" priority="33">
      <formula>$B$16="S"</formula>
    </cfRule>
  </conditionalFormatting>
  <conditionalFormatting sqref="B17 K17 D17">
    <cfRule type="expression" dxfId="235" priority="34">
      <formula>$B$17="E"</formula>
    </cfRule>
    <cfRule type="expression" dxfId="234" priority="35">
      <formula>$B$17="S"</formula>
    </cfRule>
  </conditionalFormatting>
  <conditionalFormatting sqref="B18 D18 K18">
    <cfRule type="expression" dxfId="233" priority="36">
      <formula>$B$18="E"</formula>
    </cfRule>
    <cfRule type="expression" dxfId="232" priority="37">
      <formula>$B$18="S"</formula>
    </cfRule>
  </conditionalFormatting>
  <conditionalFormatting sqref="H19:K19">
    <cfRule type="expression" dxfId="231" priority="38">
      <formula>$B$19="E"</formula>
    </cfRule>
    <cfRule type="expression" dxfId="230" priority="39">
      <formula>$B$19="S"</formula>
    </cfRule>
  </conditionalFormatting>
  <conditionalFormatting sqref="B20:K20">
    <cfRule type="expression" dxfId="229" priority="40">
      <formula>$B$20="E"</formula>
    </cfRule>
    <cfRule type="expression" dxfId="228" priority="41">
      <formula>$B$20="S"</formula>
    </cfRule>
  </conditionalFormatting>
  <conditionalFormatting sqref="B7:G7 J7:K7 H9:H18 J8 I10:J18 G8:G11 G16:G18 B22:K22 B21:B22 C21:K21 B25:K48 B49:E49 B50:F50 G49:K50 B51:K52 G53:G54 G56:G57">
    <cfRule type="expression" dxfId="227" priority="42">
      <formula>#REF!="E"</formula>
    </cfRule>
    <cfRule type="expression" dxfId="226" priority="43">
      <formula>#REF!="S"</formula>
    </cfRule>
  </conditionalFormatting>
  <conditionalFormatting sqref="B19:F19">
    <cfRule type="expression" dxfId="225" priority="44">
      <formula>#REF!="E"</formula>
    </cfRule>
    <cfRule type="expression" dxfId="224" priority="45">
      <formula>#REF!="S"</formula>
    </cfRule>
  </conditionalFormatting>
  <conditionalFormatting sqref="B23:K24">
    <cfRule type="expression" dxfId="223" priority="13">
      <formula>$B$20="E"</formula>
    </cfRule>
    <cfRule type="expression" dxfId="222" priority="14">
      <formula>$B$20="S"</formula>
    </cfRule>
  </conditionalFormatting>
  <conditionalFormatting sqref="F49">
    <cfRule type="expression" dxfId="221" priority="11">
      <formula>#REF!="E"</formula>
    </cfRule>
    <cfRule type="expression" dxfId="220" priority="12">
      <formula>#REF!="S"</formula>
    </cfRule>
  </conditionalFormatting>
  <conditionalFormatting sqref="E53">
    <cfRule type="expression" dxfId="219" priority="9">
      <formula>#REF!="E"</formula>
    </cfRule>
    <cfRule type="expression" dxfId="218" priority="10">
      <formula>#REF!="S"</formula>
    </cfRule>
  </conditionalFormatting>
  <conditionalFormatting sqref="F53">
    <cfRule type="expression" dxfId="217" priority="7">
      <formula>#REF!="E"</formula>
    </cfRule>
    <cfRule type="expression" dxfId="216" priority="8">
      <formula>#REF!="S"</formula>
    </cfRule>
  </conditionalFormatting>
  <conditionalFormatting sqref="G55">
    <cfRule type="expression" dxfId="215" priority="5">
      <formula>#REF!="E"</formula>
    </cfRule>
    <cfRule type="expression" dxfId="214" priority="6">
      <formula>#REF!="S"</formula>
    </cfRule>
  </conditionalFormatting>
  <conditionalFormatting sqref="G59">
    <cfRule type="expression" dxfId="213" priority="3">
      <formula>#REF!="E"</formula>
    </cfRule>
    <cfRule type="expression" dxfId="212" priority="4">
      <formula>#REF!="S"</formula>
    </cfRule>
  </conditionalFormatting>
  <conditionalFormatting sqref="G58">
    <cfRule type="expression" dxfId="211" priority="1">
      <formula>#REF!="E"</formula>
    </cfRule>
    <cfRule type="expression" dxfId="210" priority="2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E1" zoomScale="85" zoomScaleNormal="85" zoomScalePageLayoutView="85" workbookViewId="0"/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49" t="s">
        <v>180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41052</v>
      </c>
      <c r="D7" s="30">
        <v>150</v>
      </c>
      <c r="E7" s="30"/>
      <c r="F7" s="31" t="s">
        <v>38</v>
      </c>
      <c r="G7" s="31" t="s">
        <v>39</v>
      </c>
      <c r="H7" s="32"/>
      <c r="I7" s="32"/>
      <c r="J7" s="31"/>
      <c r="K7" s="31">
        <v>150</v>
      </c>
    </row>
    <row r="8" spans="1:11">
      <c r="A8" s="15">
        <v>3</v>
      </c>
      <c r="B8" s="28" t="s">
        <v>36</v>
      </c>
      <c r="C8" s="29">
        <v>41054</v>
      </c>
      <c r="D8" s="30">
        <v>50</v>
      </c>
      <c r="E8" s="30"/>
      <c r="F8" s="31" t="s">
        <v>38</v>
      </c>
      <c r="G8" s="31" t="s">
        <v>39</v>
      </c>
      <c r="H8" s="32"/>
      <c r="I8" s="32"/>
      <c r="J8" s="31"/>
      <c r="K8" s="31">
        <v>200</v>
      </c>
    </row>
    <row r="9" spans="1:11">
      <c r="A9" s="15">
        <v>4</v>
      </c>
      <c r="B9" s="38" t="s">
        <v>40</v>
      </c>
      <c r="C9" s="41">
        <v>41063</v>
      </c>
      <c r="D9" s="40">
        <v>200</v>
      </c>
      <c r="E9" s="40" t="s">
        <v>38</v>
      </c>
      <c r="F9" s="42" t="s">
        <v>46</v>
      </c>
      <c r="G9" s="33" t="s">
        <v>39</v>
      </c>
      <c r="H9" s="34"/>
      <c r="I9" s="34"/>
      <c r="J9" s="35"/>
      <c r="K9" s="42">
        <v>0</v>
      </c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0"/>
  <sheetViews>
    <sheetView zoomScale="85" zoomScaleNormal="85" zoomScalePageLayoutView="85" workbookViewId="0">
      <pane ySplit="5" topLeftCell="A50" activePane="bottomLeft" state="frozen"/>
      <selection pane="bottomLeft" activeCell="E92" sqref="A1:K80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9.28515625" customWidth="1"/>
    <col min="6" max="6" width="48.7109375" bestFit="1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49" t="s">
        <v>181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 hidden="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 hidden="1">
      <c r="A7" s="15">
        <v>2</v>
      </c>
      <c r="B7" s="16" t="s">
        <v>36</v>
      </c>
      <c r="C7" s="20">
        <v>41053</v>
      </c>
      <c r="D7" s="21">
        <v>40</v>
      </c>
      <c r="E7" s="21" t="s">
        <v>147</v>
      </c>
      <c r="F7" s="19" t="s">
        <v>38</v>
      </c>
      <c r="G7" s="31" t="s">
        <v>182</v>
      </c>
      <c r="H7" s="19"/>
      <c r="I7" s="19"/>
      <c r="J7" s="19"/>
      <c r="K7" s="19">
        <v>40</v>
      </c>
    </row>
    <row r="8" spans="1:11" hidden="1">
      <c r="A8" s="15">
        <v>3</v>
      </c>
      <c r="B8" s="16" t="s">
        <v>36</v>
      </c>
      <c r="C8" s="20">
        <v>41101</v>
      </c>
      <c r="D8" s="21">
        <v>39</v>
      </c>
      <c r="E8" s="21"/>
      <c r="F8" s="19" t="s">
        <v>38</v>
      </c>
      <c r="G8" s="31" t="s">
        <v>39</v>
      </c>
      <c r="H8" s="19"/>
      <c r="I8" s="19"/>
      <c r="J8" s="19"/>
      <c r="K8" s="19">
        <v>39</v>
      </c>
    </row>
    <row r="9" spans="1:11" hidden="1">
      <c r="A9" s="15">
        <v>4</v>
      </c>
      <c r="B9" s="24" t="s">
        <v>40</v>
      </c>
      <c r="C9" s="20">
        <v>41475</v>
      </c>
      <c r="D9" s="21">
        <v>39</v>
      </c>
      <c r="E9" s="21" t="s">
        <v>38</v>
      </c>
      <c r="F9" s="25" t="s">
        <v>46</v>
      </c>
      <c r="G9" s="33" t="s">
        <v>39</v>
      </c>
      <c r="H9" s="19"/>
      <c r="I9" s="19"/>
      <c r="J9" s="19"/>
      <c r="K9" s="25">
        <v>0</v>
      </c>
    </row>
    <row r="10" spans="1:11" hidden="1">
      <c r="A10" s="15">
        <v>5</v>
      </c>
      <c r="B10" s="24" t="s">
        <v>40</v>
      </c>
      <c r="C10" s="20">
        <v>41477</v>
      </c>
      <c r="D10" s="21">
        <v>40</v>
      </c>
      <c r="E10" s="21" t="s">
        <v>38</v>
      </c>
      <c r="F10" s="25" t="s">
        <v>46</v>
      </c>
      <c r="G10" s="33" t="s">
        <v>182</v>
      </c>
      <c r="H10" s="19"/>
      <c r="I10" s="19"/>
      <c r="J10" s="19"/>
      <c r="K10" s="25">
        <v>0</v>
      </c>
    </row>
    <row r="11" spans="1:11" hidden="1">
      <c r="A11" s="15">
        <v>6</v>
      </c>
      <c r="B11" s="24" t="s">
        <v>36</v>
      </c>
      <c r="C11" s="20">
        <v>42219</v>
      </c>
      <c r="D11" s="21">
        <v>24</v>
      </c>
      <c r="E11" s="21" t="s">
        <v>70</v>
      </c>
      <c r="F11" s="25" t="s">
        <v>38</v>
      </c>
      <c r="G11" s="31" t="s">
        <v>54</v>
      </c>
      <c r="H11" s="25"/>
      <c r="I11" s="25"/>
      <c r="J11" s="25"/>
      <c r="K11" s="25">
        <v>24</v>
      </c>
    </row>
    <row r="12" spans="1:11" hidden="1">
      <c r="A12" s="15">
        <v>7</v>
      </c>
      <c r="B12" s="24" t="s">
        <v>40</v>
      </c>
      <c r="C12" s="20">
        <v>42241</v>
      </c>
      <c r="D12" s="21">
        <v>9</v>
      </c>
      <c r="E12" s="21" t="s">
        <v>38</v>
      </c>
      <c r="F12" s="25" t="s">
        <v>46</v>
      </c>
      <c r="G12" s="33" t="s">
        <v>54</v>
      </c>
      <c r="H12" s="19"/>
      <c r="I12" s="19"/>
      <c r="J12" s="19"/>
      <c r="K12" s="25">
        <v>15</v>
      </c>
    </row>
    <row r="13" spans="1:11" hidden="1">
      <c r="A13" s="15">
        <v>8</v>
      </c>
      <c r="B13" s="24" t="s">
        <v>36</v>
      </c>
      <c r="C13" s="20">
        <v>42298</v>
      </c>
      <c r="D13" s="21">
        <v>2</v>
      </c>
      <c r="E13" s="21" t="s">
        <v>70</v>
      </c>
      <c r="F13" s="25" t="s">
        <v>38</v>
      </c>
      <c r="G13" s="31" t="s">
        <v>39</v>
      </c>
      <c r="H13" s="25"/>
      <c r="I13" s="25"/>
      <c r="J13" s="25"/>
      <c r="K13" s="25">
        <v>17</v>
      </c>
    </row>
    <row r="14" spans="1:11" hidden="1">
      <c r="A14" s="15">
        <v>9</v>
      </c>
      <c r="B14" s="24" t="s">
        <v>40</v>
      </c>
      <c r="C14" s="20">
        <v>42369</v>
      </c>
      <c r="D14" s="21">
        <v>17</v>
      </c>
      <c r="E14" s="21" t="s">
        <v>38</v>
      </c>
      <c r="F14" s="25" t="s">
        <v>46</v>
      </c>
      <c r="G14" s="33" t="s">
        <v>39</v>
      </c>
      <c r="H14" s="25"/>
      <c r="I14" s="25"/>
      <c r="J14" s="25"/>
      <c r="K14" s="25">
        <v>0</v>
      </c>
    </row>
    <row r="15" spans="1:11" hidden="1">
      <c r="A15" s="15">
        <v>10</v>
      </c>
      <c r="B15" s="24" t="s">
        <v>36</v>
      </c>
      <c r="C15" s="20">
        <v>42548</v>
      </c>
      <c r="D15" s="21">
        <v>1</v>
      </c>
      <c r="E15" s="21" t="s">
        <v>94</v>
      </c>
      <c r="F15" s="25" t="s">
        <v>38</v>
      </c>
      <c r="G15" s="31" t="s">
        <v>56</v>
      </c>
      <c r="H15" s="25"/>
      <c r="I15" s="25"/>
      <c r="J15" s="25"/>
      <c r="K15" s="25">
        <v>1</v>
      </c>
    </row>
    <row r="16" spans="1:11" hidden="1">
      <c r="A16" s="15">
        <v>11</v>
      </c>
      <c r="B16" s="24" t="s">
        <v>40</v>
      </c>
      <c r="C16" s="20">
        <v>42548</v>
      </c>
      <c r="D16" s="21">
        <v>1</v>
      </c>
      <c r="E16" s="21" t="s">
        <v>38</v>
      </c>
      <c r="F16" s="25" t="s">
        <v>46</v>
      </c>
      <c r="G16" s="33" t="s">
        <v>56</v>
      </c>
      <c r="H16" s="25"/>
      <c r="I16" s="25"/>
      <c r="J16" s="25"/>
      <c r="K16" s="25">
        <v>0</v>
      </c>
    </row>
    <row r="17" spans="1:11" hidden="1">
      <c r="A17" s="15">
        <v>12</v>
      </c>
      <c r="B17" s="24" t="s">
        <v>36</v>
      </c>
      <c r="C17" s="29">
        <v>42548</v>
      </c>
      <c r="D17" s="21">
        <v>50</v>
      </c>
      <c r="E17" s="21" t="s">
        <v>94</v>
      </c>
      <c r="F17" s="25" t="s">
        <v>38</v>
      </c>
      <c r="G17" s="31" t="s">
        <v>56</v>
      </c>
      <c r="H17" s="25"/>
      <c r="I17" s="25"/>
      <c r="J17" s="25"/>
      <c r="K17" s="25">
        <v>50</v>
      </c>
    </row>
    <row r="18" spans="1:11" hidden="1">
      <c r="A18" s="15">
        <v>13</v>
      </c>
      <c r="B18" s="24" t="s">
        <v>40</v>
      </c>
      <c r="C18" s="20">
        <v>42578</v>
      </c>
      <c r="D18" s="21">
        <v>50</v>
      </c>
      <c r="E18" s="21" t="s">
        <v>38</v>
      </c>
      <c r="F18" s="25" t="s">
        <v>46</v>
      </c>
      <c r="G18" s="33" t="s">
        <v>56</v>
      </c>
      <c r="H18" s="25"/>
      <c r="I18" s="25"/>
      <c r="J18" s="25"/>
      <c r="K18" s="25">
        <v>0</v>
      </c>
    </row>
    <row r="19" spans="1:11" hidden="1">
      <c r="A19" s="15">
        <v>14</v>
      </c>
      <c r="B19" s="16" t="s">
        <v>36</v>
      </c>
      <c r="C19" s="20">
        <v>42900</v>
      </c>
      <c r="D19" s="21">
        <v>12</v>
      </c>
      <c r="E19" s="18" t="s">
        <v>183</v>
      </c>
      <c r="F19" s="19" t="s">
        <v>129</v>
      </c>
      <c r="G19" s="31" t="s">
        <v>56</v>
      </c>
      <c r="H19" s="25"/>
      <c r="I19" s="25"/>
      <c r="J19" s="25"/>
      <c r="K19" s="25">
        <v>12</v>
      </c>
    </row>
    <row r="20" spans="1:11" hidden="1">
      <c r="A20" s="15">
        <v>15</v>
      </c>
      <c r="B20" s="16" t="s">
        <v>40</v>
      </c>
      <c r="C20" s="20">
        <v>42912</v>
      </c>
      <c r="D20" s="21">
        <v>7</v>
      </c>
      <c r="E20" s="18" t="s">
        <v>129</v>
      </c>
      <c r="F20" s="19" t="s">
        <v>46</v>
      </c>
      <c r="G20" s="33" t="s">
        <v>56</v>
      </c>
      <c r="H20" s="25"/>
      <c r="I20" s="25"/>
      <c r="J20" s="25"/>
      <c r="K20" s="25">
        <v>5</v>
      </c>
    </row>
    <row r="21" spans="1:11" hidden="1">
      <c r="A21" s="15">
        <v>16</v>
      </c>
      <c r="B21" s="38" t="s">
        <v>40</v>
      </c>
      <c r="C21" s="41">
        <v>42975</v>
      </c>
      <c r="D21" s="40">
        <v>5</v>
      </c>
      <c r="E21" s="65" t="s">
        <v>129</v>
      </c>
      <c r="F21" s="33" t="s">
        <v>46</v>
      </c>
      <c r="G21" s="33" t="s">
        <v>56</v>
      </c>
      <c r="H21" s="33"/>
      <c r="I21" s="33" t="s">
        <v>113</v>
      </c>
      <c r="J21" s="33"/>
      <c r="K21" s="33">
        <v>0</v>
      </c>
    </row>
    <row r="22" spans="1:11">
      <c r="A22" s="15">
        <v>17</v>
      </c>
      <c r="B22" s="28" t="s">
        <v>36</v>
      </c>
      <c r="C22" s="29">
        <v>43948</v>
      </c>
      <c r="D22" s="51" t="s">
        <v>96</v>
      </c>
      <c r="E22" s="36" t="s">
        <v>97</v>
      </c>
      <c r="F22" s="31" t="s">
        <v>62</v>
      </c>
      <c r="G22" s="31" t="s">
        <v>60</v>
      </c>
      <c r="H22" s="31"/>
      <c r="I22" s="31"/>
      <c r="J22" s="31"/>
      <c r="K22" s="31">
        <v>0</v>
      </c>
    </row>
    <row r="23" spans="1:11">
      <c r="A23" s="15">
        <v>18</v>
      </c>
      <c r="B23" s="28" t="s">
        <v>36</v>
      </c>
      <c r="C23" s="29">
        <v>43948</v>
      </c>
      <c r="D23" s="36">
        <v>127</v>
      </c>
      <c r="E23" s="36" t="s">
        <v>97</v>
      </c>
      <c r="F23" s="31" t="s">
        <v>62</v>
      </c>
      <c r="G23" s="31" t="s">
        <v>60</v>
      </c>
      <c r="H23" s="31"/>
      <c r="I23" s="31"/>
      <c r="J23" s="31"/>
      <c r="K23" s="31">
        <v>127</v>
      </c>
    </row>
    <row r="24" spans="1:11" hidden="1">
      <c r="A24" s="15">
        <v>19</v>
      </c>
      <c r="B24" s="28" t="s">
        <v>36</v>
      </c>
      <c r="C24" s="29">
        <v>43976</v>
      </c>
      <c r="D24" s="36">
        <v>148</v>
      </c>
      <c r="E24" s="36" t="s">
        <v>96</v>
      </c>
      <c r="F24" s="31" t="s">
        <v>62</v>
      </c>
      <c r="G24" s="31" t="s">
        <v>63</v>
      </c>
      <c r="H24" s="31"/>
      <c r="I24" s="31"/>
      <c r="J24" s="31"/>
      <c r="K24" s="31">
        <v>275</v>
      </c>
    </row>
    <row r="25" spans="1:11">
      <c r="A25" s="15">
        <v>20</v>
      </c>
      <c r="B25" s="38" t="s">
        <v>40</v>
      </c>
      <c r="C25" s="41">
        <v>44028</v>
      </c>
      <c r="D25" s="40">
        <v>3</v>
      </c>
      <c r="E25" s="40" t="s">
        <v>62</v>
      </c>
      <c r="F25" s="33" t="s">
        <v>184</v>
      </c>
      <c r="G25" s="33" t="s">
        <v>60</v>
      </c>
      <c r="H25" s="33"/>
      <c r="I25" s="33"/>
      <c r="J25" s="33"/>
      <c r="K25" s="33">
        <v>272</v>
      </c>
    </row>
    <row r="26" spans="1:11">
      <c r="A26" s="15">
        <v>21</v>
      </c>
      <c r="B26" s="38" t="s">
        <v>40</v>
      </c>
      <c r="C26" s="41">
        <v>44029</v>
      </c>
      <c r="D26" s="40">
        <v>3</v>
      </c>
      <c r="E26" s="40" t="s">
        <v>62</v>
      </c>
      <c r="F26" s="33" t="s">
        <v>184</v>
      </c>
      <c r="G26" s="33" t="s">
        <v>60</v>
      </c>
      <c r="H26" s="33"/>
      <c r="I26" s="33"/>
      <c r="J26" s="33"/>
      <c r="K26" s="33">
        <v>269</v>
      </c>
    </row>
    <row r="27" spans="1:11">
      <c r="A27" s="15">
        <v>22</v>
      </c>
      <c r="B27" s="38" t="s">
        <v>40</v>
      </c>
      <c r="C27" s="41">
        <v>44030</v>
      </c>
      <c r="D27" s="40">
        <v>200</v>
      </c>
      <c r="E27" s="40" t="s">
        <v>62</v>
      </c>
      <c r="F27" s="19" t="s">
        <v>46</v>
      </c>
      <c r="G27" s="33" t="s">
        <v>60</v>
      </c>
      <c r="H27" s="33"/>
      <c r="I27" s="33"/>
      <c r="J27" s="33"/>
      <c r="K27" s="33">
        <v>69</v>
      </c>
    </row>
    <row r="28" spans="1:11">
      <c r="A28" s="15">
        <v>23</v>
      </c>
      <c r="B28" s="38" t="s">
        <v>40</v>
      </c>
      <c r="C28" s="41">
        <v>44004</v>
      </c>
      <c r="D28" s="40">
        <v>2</v>
      </c>
      <c r="E28" s="40" t="s">
        <v>62</v>
      </c>
      <c r="F28" s="33" t="s">
        <v>184</v>
      </c>
      <c r="G28" s="33" t="s">
        <v>60</v>
      </c>
      <c r="H28" s="33"/>
      <c r="I28" s="33"/>
      <c r="J28" s="33"/>
      <c r="K28" s="33">
        <v>67</v>
      </c>
    </row>
    <row r="29" spans="1:11">
      <c r="A29" s="15">
        <v>24</v>
      </c>
      <c r="B29" s="38" t="s">
        <v>40</v>
      </c>
      <c r="C29" s="41">
        <v>44006</v>
      </c>
      <c r="D29" s="40">
        <v>2</v>
      </c>
      <c r="E29" s="40" t="s">
        <v>62</v>
      </c>
      <c r="F29" s="33" t="s">
        <v>184</v>
      </c>
      <c r="G29" s="33" t="s">
        <v>60</v>
      </c>
      <c r="H29" s="33"/>
      <c r="I29" s="33"/>
      <c r="J29" s="33"/>
      <c r="K29" s="33">
        <v>65</v>
      </c>
    </row>
    <row r="30" spans="1:11">
      <c r="A30" s="15">
        <v>25</v>
      </c>
      <c r="B30" s="38" t="s">
        <v>40</v>
      </c>
      <c r="C30" s="41">
        <v>44011</v>
      </c>
      <c r="D30" s="40">
        <v>3</v>
      </c>
      <c r="E30" s="40" t="s">
        <v>62</v>
      </c>
      <c r="F30" s="33" t="s">
        <v>184</v>
      </c>
      <c r="G30" s="33" t="s">
        <v>60</v>
      </c>
      <c r="H30" s="33"/>
      <c r="I30" s="33"/>
      <c r="J30" s="33"/>
      <c r="K30" s="33">
        <v>62</v>
      </c>
    </row>
    <row r="31" spans="1:11">
      <c r="A31" s="15">
        <v>26</v>
      </c>
      <c r="B31" s="38" t="s">
        <v>40</v>
      </c>
      <c r="C31" s="41">
        <v>44013</v>
      </c>
      <c r="D31" s="40">
        <v>2</v>
      </c>
      <c r="E31" s="40" t="s">
        <v>62</v>
      </c>
      <c r="F31" s="33" t="s">
        <v>184</v>
      </c>
      <c r="G31" s="33" t="s">
        <v>60</v>
      </c>
      <c r="H31" s="33"/>
      <c r="I31" s="33"/>
      <c r="J31" s="33"/>
      <c r="K31" s="33">
        <v>60</v>
      </c>
    </row>
    <row r="32" spans="1:11">
      <c r="A32" s="15">
        <v>27</v>
      </c>
      <c r="B32" s="38" t="s">
        <v>40</v>
      </c>
      <c r="C32" s="41">
        <v>44015</v>
      </c>
      <c r="D32" s="40">
        <v>2</v>
      </c>
      <c r="E32" s="40" t="s">
        <v>62</v>
      </c>
      <c r="F32" s="33" t="s">
        <v>184</v>
      </c>
      <c r="G32" s="33" t="s">
        <v>60</v>
      </c>
      <c r="H32" s="33"/>
      <c r="I32" s="33"/>
      <c r="J32" s="33"/>
      <c r="K32" s="33">
        <v>58</v>
      </c>
    </row>
    <row r="33" spans="1:11">
      <c r="A33" s="15">
        <v>28</v>
      </c>
      <c r="B33" s="38" t="s">
        <v>40</v>
      </c>
      <c r="C33" s="41">
        <v>44018</v>
      </c>
      <c r="D33" s="40">
        <v>2</v>
      </c>
      <c r="E33" s="40" t="s">
        <v>62</v>
      </c>
      <c r="F33" s="33" t="s">
        <v>184</v>
      </c>
      <c r="G33" s="33" t="s">
        <v>60</v>
      </c>
      <c r="H33" s="33"/>
      <c r="I33" s="33"/>
      <c r="J33" s="33"/>
      <c r="K33" s="33">
        <v>56</v>
      </c>
    </row>
    <row r="34" spans="1:11">
      <c r="A34" s="15">
        <v>29</v>
      </c>
      <c r="B34" s="38" t="s">
        <v>40</v>
      </c>
      <c r="C34" s="41">
        <v>44020</v>
      </c>
      <c r="D34" s="40">
        <v>1</v>
      </c>
      <c r="E34" s="40" t="s">
        <v>62</v>
      </c>
      <c r="F34" s="33" t="s">
        <v>184</v>
      </c>
      <c r="G34" s="33" t="s">
        <v>60</v>
      </c>
      <c r="H34" s="33"/>
      <c r="I34" s="33"/>
      <c r="J34" s="33"/>
      <c r="K34" s="33">
        <v>55</v>
      </c>
    </row>
    <row r="35" spans="1:11">
      <c r="A35" s="15">
        <v>30</v>
      </c>
      <c r="B35" s="38" t="s">
        <v>40</v>
      </c>
      <c r="C35" s="41">
        <v>44022</v>
      </c>
      <c r="D35" s="40">
        <v>1</v>
      </c>
      <c r="E35" s="40" t="s">
        <v>62</v>
      </c>
      <c r="F35" s="33" t="s">
        <v>184</v>
      </c>
      <c r="G35" s="33" t="s">
        <v>60</v>
      </c>
      <c r="H35" s="33"/>
      <c r="I35" s="33"/>
      <c r="J35" s="33"/>
      <c r="K35" s="33">
        <v>54</v>
      </c>
    </row>
    <row r="36" spans="1:11">
      <c r="A36" s="15">
        <v>31</v>
      </c>
      <c r="B36" s="38" t="s">
        <v>40</v>
      </c>
      <c r="C36" s="41">
        <v>44024</v>
      </c>
      <c r="D36" s="40">
        <v>2</v>
      </c>
      <c r="E36" s="40" t="s">
        <v>62</v>
      </c>
      <c r="F36" s="33" t="s">
        <v>184</v>
      </c>
      <c r="G36" s="33" t="s">
        <v>60</v>
      </c>
      <c r="H36" s="33"/>
      <c r="I36" s="33"/>
      <c r="J36" s="33"/>
      <c r="K36" s="33">
        <v>52</v>
      </c>
    </row>
    <row r="37" spans="1:11">
      <c r="A37" s="15">
        <v>32</v>
      </c>
      <c r="B37" s="38" t="s">
        <v>40</v>
      </c>
      <c r="C37" s="41">
        <v>44027</v>
      </c>
      <c r="D37" s="40">
        <v>1</v>
      </c>
      <c r="E37" s="40" t="s">
        <v>62</v>
      </c>
      <c r="F37" s="33" t="s">
        <v>184</v>
      </c>
      <c r="G37" s="33" t="s">
        <v>60</v>
      </c>
      <c r="H37" s="33"/>
      <c r="I37" s="33"/>
      <c r="J37" s="33"/>
      <c r="K37" s="33">
        <v>51</v>
      </c>
    </row>
    <row r="38" spans="1:11">
      <c r="A38" s="15">
        <v>33</v>
      </c>
      <c r="B38" s="38" t="s">
        <v>40</v>
      </c>
      <c r="C38" s="41">
        <v>44029</v>
      </c>
      <c r="D38" s="40">
        <v>2</v>
      </c>
      <c r="E38" s="40" t="s">
        <v>62</v>
      </c>
      <c r="F38" s="33" t="s">
        <v>184</v>
      </c>
      <c r="G38" s="33" t="s">
        <v>60</v>
      </c>
      <c r="H38" s="33"/>
      <c r="I38" s="33"/>
      <c r="J38" s="33"/>
      <c r="K38" s="33">
        <f t="shared" ref="K38:K55" si="0">+K37-D38</f>
        <v>49</v>
      </c>
    </row>
    <row r="39" spans="1:11">
      <c r="A39" s="15">
        <v>34</v>
      </c>
      <c r="B39" s="38" t="s">
        <v>40</v>
      </c>
      <c r="C39" s="41">
        <v>44036</v>
      </c>
      <c r="D39" s="40">
        <v>2</v>
      </c>
      <c r="E39" s="40" t="s">
        <v>62</v>
      </c>
      <c r="F39" s="33" t="s">
        <v>184</v>
      </c>
      <c r="G39" s="33" t="s">
        <v>60</v>
      </c>
      <c r="H39" s="33"/>
      <c r="I39" s="33"/>
      <c r="J39" s="33"/>
      <c r="K39" s="33">
        <f t="shared" si="0"/>
        <v>47</v>
      </c>
    </row>
    <row r="40" spans="1:11">
      <c r="A40" s="15">
        <v>35</v>
      </c>
      <c r="B40" s="38" t="s">
        <v>40</v>
      </c>
      <c r="C40" s="41">
        <v>44039</v>
      </c>
      <c r="D40" s="40">
        <v>2</v>
      </c>
      <c r="E40" s="40" t="s">
        <v>62</v>
      </c>
      <c r="F40" s="33" t="s">
        <v>184</v>
      </c>
      <c r="G40" s="33" t="s">
        <v>60</v>
      </c>
      <c r="H40" s="33"/>
      <c r="I40" s="33"/>
      <c r="J40" s="33"/>
      <c r="K40" s="33">
        <f t="shared" si="0"/>
        <v>45</v>
      </c>
    </row>
    <row r="41" spans="1:11">
      <c r="A41" s="15">
        <v>36</v>
      </c>
      <c r="B41" s="38" t="s">
        <v>40</v>
      </c>
      <c r="C41" s="41">
        <v>44041</v>
      </c>
      <c r="D41" s="40">
        <v>2</v>
      </c>
      <c r="E41" s="40" t="s">
        <v>62</v>
      </c>
      <c r="F41" s="33" t="s">
        <v>184</v>
      </c>
      <c r="G41" s="33" t="s">
        <v>60</v>
      </c>
      <c r="H41" s="33"/>
      <c r="I41" s="33"/>
      <c r="J41" s="33"/>
      <c r="K41" s="33">
        <f t="shared" si="0"/>
        <v>43</v>
      </c>
    </row>
    <row r="42" spans="1:11">
      <c r="A42" s="15">
        <v>37</v>
      </c>
      <c r="B42" s="38" t="s">
        <v>40</v>
      </c>
      <c r="C42" s="41">
        <v>44043</v>
      </c>
      <c r="D42" s="40">
        <v>2</v>
      </c>
      <c r="E42" s="40" t="s">
        <v>62</v>
      </c>
      <c r="F42" s="33" t="s">
        <v>184</v>
      </c>
      <c r="G42" s="33" t="s">
        <v>60</v>
      </c>
      <c r="H42" s="33"/>
      <c r="I42" s="33"/>
      <c r="J42" s="33"/>
      <c r="K42" s="33">
        <f t="shared" si="0"/>
        <v>41</v>
      </c>
    </row>
    <row r="43" spans="1:11">
      <c r="A43" s="15">
        <v>38</v>
      </c>
      <c r="B43" s="38" t="s">
        <v>40</v>
      </c>
      <c r="C43" s="41">
        <v>44046</v>
      </c>
      <c r="D43" s="40">
        <v>2</v>
      </c>
      <c r="E43" s="40" t="s">
        <v>62</v>
      </c>
      <c r="F43" s="33" t="s">
        <v>184</v>
      </c>
      <c r="G43" s="33" t="s">
        <v>60</v>
      </c>
      <c r="H43" s="33"/>
      <c r="I43" s="33"/>
      <c r="J43" s="33"/>
      <c r="K43" s="33">
        <f t="shared" si="0"/>
        <v>39</v>
      </c>
    </row>
    <row r="44" spans="1:11">
      <c r="A44" s="15">
        <v>39</v>
      </c>
      <c r="B44" s="38" t="s">
        <v>40</v>
      </c>
      <c r="C44" s="41">
        <v>44053</v>
      </c>
      <c r="D44" s="40">
        <v>2</v>
      </c>
      <c r="E44" s="40" t="s">
        <v>62</v>
      </c>
      <c r="F44" s="33" t="s">
        <v>184</v>
      </c>
      <c r="G44" s="33" t="s">
        <v>60</v>
      </c>
      <c r="H44" s="33"/>
      <c r="I44" s="33"/>
      <c r="J44" s="33"/>
      <c r="K44" s="33">
        <f t="shared" si="0"/>
        <v>37</v>
      </c>
    </row>
    <row r="45" spans="1:11">
      <c r="A45" s="15">
        <v>40</v>
      </c>
      <c r="B45" s="38" t="s">
        <v>40</v>
      </c>
      <c r="C45" s="41">
        <v>44054</v>
      </c>
      <c r="D45" s="40">
        <v>2</v>
      </c>
      <c r="E45" s="40" t="s">
        <v>62</v>
      </c>
      <c r="F45" s="33" t="s">
        <v>184</v>
      </c>
      <c r="G45" s="33" t="s">
        <v>60</v>
      </c>
      <c r="H45" s="33"/>
      <c r="I45" s="33"/>
      <c r="J45" s="33"/>
      <c r="K45" s="33">
        <f t="shared" si="0"/>
        <v>35</v>
      </c>
    </row>
    <row r="46" spans="1:11">
      <c r="A46" s="15">
        <v>41</v>
      </c>
      <c r="B46" s="38" t="s">
        <v>40</v>
      </c>
      <c r="C46" s="41">
        <v>44057</v>
      </c>
      <c r="D46" s="40">
        <v>2</v>
      </c>
      <c r="E46" s="40" t="s">
        <v>62</v>
      </c>
      <c r="F46" s="33" t="s">
        <v>184</v>
      </c>
      <c r="G46" s="33" t="s">
        <v>60</v>
      </c>
      <c r="H46" s="33"/>
      <c r="I46" s="33"/>
      <c r="J46" s="33"/>
      <c r="K46" s="33">
        <f t="shared" si="0"/>
        <v>33</v>
      </c>
    </row>
    <row r="47" spans="1:11">
      <c r="A47" s="15">
        <v>42</v>
      </c>
      <c r="B47" s="38" t="s">
        <v>40</v>
      </c>
      <c r="C47" s="41">
        <v>44060</v>
      </c>
      <c r="D47" s="40">
        <v>2</v>
      </c>
      <c r="E47" s="40" t="s">
        <v>62</v>
      </c>
      <c r="F47" s="33" t="s">
        <v>80</v>
      </c>
      <c r="G47" s="33" t="s">
        <v>60</v>
      </c>
      <c r="H47" s="33"/>
      <c r="I47" s="33"/>
      <c r="J47" s="33"/>
      <c r="K47" s="33">
        <f t="shared" si="0"/>
        <v>31</v>
      </c>
    </row>
    <row r="48" spans="1:11">
      <c r="A48" s="15">
        <v>43</v>
      </c>
      <c r="B48" s="38" t="s">
        <v>40</v>
      </c>
      <c r="C48" s="41">
        <v>44062</v>
      </c>
      <c r="D48" s="40">
        <v>2</v>
      </c>
      <c r="E48" s="40" t="s">
        <v>62</v>
      </c>
      <c r="F48" s="33" t="s">
        <v>80</v>
      </c>
      <c r="G48" s="33" t="s">
        <v>60</v>
      </c>
      <c r="H48" s="33"/>
      <c r="I48" s="33"/>
      <c r="J48" s="33"/>
      <c r="K48" s="33">
        <f t="shared" si="0"/>
        <v>29</v>
      </c>
    </row>
    <row r="49" spans="1:11">
      <c r="A49" s="15">
        <v>44</v>
      </c>
      <c r="B49" s="38" t="s">
        <v>40</v>
      </c>
      <c r="C49" s="41">
        <v>44064</v>
      </c>
      <c r="D49" s="40">
        <v>2</v>
      </c>
      <c r="E49" s="40" t="s">
        <v>62</v>
      </c>
      <c r="F49" s="33" t="s">
        <v>184</v>
      </c>
      <c r="G49" s="33" t="s">
        <v>60</v>
      </c>
      <c r="H49" s="33"/>
      <c r="I49" s="33"/>
      <c r="J49" s="33"/>
      <c r="K49" s="33">
        <f t="shared" si="0"/>
        <v>27</v>
      </c>
    </row>
    <row r="50" spans="1:11">
      <c r="A50" s="15">
        <v>45</v>
      </c>
      <c r="B50" s="38" t="s">
        <v>40</v>
      </c>
      <c r="C50" s="41">
        <v>44067</v>
      </c>
      <c r="D50" s="40">
        <v>2</v>
      </c>
      <c r="E50" s="40" t="s">
        <v>62</v>
      </c>
      <c r="F50" s="33" t="s">
        <v>184</v>
      </c>
      <c r="G50" s="33" t="s">
        <v>60</v>
      </c>
      <c r="H50" s="33"/>
      <c r="I50" s="33"/>
      <c r="J50" s="33"/>
      <c r="K50" s="33">
        <f t="shared" si="0"/>
        <v>25</v>
      </c>
    </row>
    <row r="51" spans="1:11">
      <c r="A51" s="15">
        <v>46</v>
      </c>
      <c r="B51" s="38" t="s">
        <v>40</v>
      </c>
      <c r="C51" s="41">
        <v>44069</v>
      </c>
      <c r="D51" s="40">
        <v>2</v>
      </c>
      <c r="E51" s="40" t="s">
        <v>62</v>
      </c>
      <c r="F51" s="33" t="s">
        <v>184</v>
      </c>
      <c r="G51" s="33" t="s">
        <v>60</v>
      </c>
      <c r="H51" s="33"/>
      <c r="I51" s="33"/>
      <c r="J51" s="33"/>
      <c r="K51" s="33">
        <f t="shared" si="0"/>
        <v>23</v>
      </c>
    </row>
    <row r="52" spans="1:11">
      <c r="A52" s="15">
        <v>47</v>
      </c>
      <c r="B52" s="38" t="s">
        <v>40</v>
      </c>
      <c r="C52" s="41">
        <v>44071</v>
      </c>
      <c r="D52" s="40">
        <v>2</v>
      </c>
      <c r="E52" s="40" t="s">
        <v>62</v>
      </c>
      <c r="F52" s="33" t="s">
        <v>184</v>
      </c>
      <c r="G52" s="33" t="s">
        <v>60</v>
      </c>
      <c r="H52" s="33"/>
      <c r="I52" s="33"/>
      <c r="J52" s="33"/>
      <c r="K52" s="33">
        <f t="shared" si="0"/>
        <v>21</v>
      </c>
    </row>
    <row r="53" spans="1:11">
      <c r="A53" s="15">
        <v>48</v>
      </c>
      <c r="B53" s="38" t="s">
        <v>40</v>
      </c>
      <c r="C53" s="41">
        <v>44076</v>
      </c>
      <c r="D53" s="40">
        <v>2</v>
      </c>
      <c r="E53" s="40" t="s">
        <v>62</v>
      </c>
      <c r="F53" s="33" t="s">
        <v>184</v>
      </c>
      <c r="G53" s="33" t="s">
        <v>60</v>
      </c>
      <c r="H53" s="33"/>
      <c r="I53" s="33"/>
      <c r="J53" s="33"/>
      <c r="K53" s="33">
        <f t="shared" si="0"/>
        <v>19</v>
      </c>
    </row>
    <row r="54" spans="1:11">
      <c r="A54" s="15">
        <v>49</v>
      </c>
      <c r="B54" s="38" t="s">
        <v>40</v>
      </c>
      <c r="C54" s="41">
        <v>44081</v>
      </c>
      <c r="D54" s="40">
        <v>2</v>
      </c>
      <c r="E54" s="40" t="s">
        <v>62</v>
      </c>
      <c r="F54" s="33" t="s">
        <v>184</v>
      </c>
      <c r="G54" s="33" t="s">
        <v>60</v>
      </c>
      <c r="H54" s="33"/>
      <c r="I54" s="33"/>
      <c r="J54" s="33"/>
      <c r="K54" s="33">
        <f t="shared" si="0"/>
        <v>17</v>
      </c>
    </row>
    <row r="55" spans="1:11">
      <c r="A55" s="15">
        <v>50</v>
      </c>
      <c r="B55" s="38" t="s">
        <v>40</v>
      </c>
      <c r="C55" s="41">
        <v>44083</v>
      </c>
      <c r="D55" s="40">
        <v>2</v>
      </c>
      <c r="E55" s="40" t="s">
        <v>62</v>
      </c>
      <c r="F55" s="33" t="s">
        <v>184</v>
      </c>
      <c r="G55" s="33" t="s">
        <v>60</v>
      </c>
      <c r="H55" s="33"/>
      <c r="I55" s="33"/>
      <c r="J55" s="33"/>
      <c r="K55" s="33">
        <f t="shared" si="0"/>
        <v>15</v>
      </c>
    </row>
    <row r="56" spans="1:11">
      <c r="A56" s="15">
        <v>51</v>
      </c>
      <c r="B56" s="38" t="s">
        <v>40</v>
      </c>
      <c r="C56" s="41">
        <v>44085</v>
      </c>
      <c r="D56" s="40">
        <v>1</v>
      </c>
      <c r="E56" s="40" t="s">
        <v>62</v>
      </c>
      <c r="F56" s="33" t="s">
        <v>80</v>
      </c>
      <c r="G56" s="33" t="s">
        <v>60</v>
      </c>
      <c r="H56" s="33"/>
      <c r="I56" s="33"/>
      <c r="J56" s="33"/>
      <c r="K56" s="33">
        <v>14</v>
      </c>
    </row>
    <row r="57" spans="1:11">
      <c r="A57" s="15">
        <v>52</v>
      </c>
      <c r="B57" s="38" t="s">
        <v>40</v>
      </c>
      <c r="C57" s="41">
        <v>44085</v>
      </c>
      <c r="D57" s="40">
        <v>1</v>
      </c>
      <c r="E57" s="40" t="s">
        <v>62</v>
      </c>
      <c r="F57" s="33" t="s">
        <v>184</v>
      </c>
      <c r="G57" s="33" t="s">
        <v>60</v>
      </c>
      <c r="H57" s="33"/>
      <c r="I57" s="33"/>
      <c r="J57" s="33"/>
      <c r="K57" s="33">
        <v>13</v>
      </c>
    </row>
    <row r="58" spans="1:11">
      <c r="A58" s="15">
        <v>53</v>
      </c>
      <c r="B58" s="38" t="s">
        <v>40</v>
      </c>
      <c r="C58" s="41">
        <v>44085</v>
      </c>
      <c r="D58" s="40">
        <v>1</v>
      </c>
      <c r="E58" s="40" t="s">
        <v>62</v>
      </c>
      <c r="F58" s="19" t="s">
        <v>46</v>
      </c>
      <c r="G58" s="33" t="s">
        <v>60</v>
      </c>
      <c r="H58" s="33"/>
      <c r="I58" s="33"/>
      <c r="J58" s="33"/>
      <c r="K58" s="33">
        <v>12</v>
      </c>
    </row>
    <row r="59" spans="1:11">
      <c r="A59" s="15">
        <v>54</v>
      </c>
      <c r="B59" s="38" t="s">
        <v>40</v>
      </c>
      <c r="C59" s="41">
        <v>44092</v>
      </c>
      <c r="D59" s="40">
        <v>2</v>
      </c>
      <c r="E59" s="40" t="s">
        <v>62</v>
      </c>
      <c r="F59" s="19" t="s">
        <v>46</v>
      </c>
      <c r="G59" s="33" t="s">
        <v>60</v>
      </c>
      <c r="H59" s="33"/>
      <c r="I59" s="33"/>
      <c r="J59" s="33"/>
      <c r="K59" s="33">
        <v>10</v>
      </c>
    </row>
    <row r="60" spans="1:11">
      <c r="A60" s="15">
        <v>55</v>
      </c>
      <c r="B60" s="38" t="s">
        <v>40</v>
      </c>
      <c r="C60" s="41">
        <v>44095</v>
      </c>
      <c r="D60" s="40">
        <v>3</v>
      </c>
      <c r="E60" s="40" t="s">
        <v>62</v>
      </c>
      <c r="F60" s="19" t="s">
        <v>46</v>
      </c>
      <c r="G60" s="33" t="s">
        <v>60</v>
      </c>
      <c r="H60" s="33"/>
      <c r="I60" s="33"/>
      <c r="J60" s="33"/>
      <c r="K60" s="33">
        <v>7</v>
      </c>
    </row>
    <row r="61" spans="1:11">
      <c r="A61" s="15">
        <v>56</v>
      </c>
      <c r="B61" s="38" t="s">
        <v>40</v>
      </c>
      <c r="C61" s="41" t="s">
        <v>201</v>
      </c>
      <c r="D61" s="40">
        <v>7</v>
      </c>
      <c r="E61" s="40" t="s">
        <v>62</v>
      </c>
      <c r="F61" s="33" t="s">
        <v>102</v>
      </c>
      <c r="G61" s="33" t="s">
        <v>60</v>
      </c>
      <c r="H61" s="33"/>
      <c r="I61" s="33"/>
      <c r="J61" s="33"/>
      <c r="K61" s="33">
        <v>7</v>
      </c>
    </row>
    <row r="62" spans="1:11">
      <c r="A62" s="15">
        <v>57</v>
      </c>
      <c r="B62" s="28" t="s">
        <v>36</v>
      </c>
      <c r="C62" s="29">
        <v>44120</v>
      </c>
      <c r="D62" s="36">
        <v>7</v>
      </c>
      <c r="E62" s="36" t="s">
        <v>62</v>
      </c>
      <c r="F62" s="31" t="s">
        <v>102</v>
      </c>
      <c r="G62" s="31" t="s">
        <v>60</v>
      </c>
      <c r="H62" s="31"/>
      <c r="I62" s="31"/>
      <c r="J62" s="31"/>
      <c r="K62" s="31">
        <v>7</v>
      </c>
    </row>
    <row r="63" spans="1:11">
      <c r="A63" s="15">
        <v>58</v>
      </c>
      <c r="B63" s="157" t="s">
        <v>40</v>
      </c>
      <c r="C63" s="158">
        <v>44153</v>
      </c>
      <c r="D63" s="159">
        <v>7</v>
      </c>
      <c r="E63" s="159" t="s">
        <v>205</v>
      </c>
      <c r="F63" s="160" t="s">
        <v>46</v>
      </c>
      <c r="G63" s="161" t="s">
        <v>60</v>
      </c>
      <c r="H63" s="161"/>
      <c r="I63" s="161"/>
      <c r="J63" s="161"/>
      <c r="K63" s="161">
        <v>0</v>
      </c>
    </row>
    <row r="64" spans="1:11" s="171" customFormat="1">
      <c r="A64" s="166"/>
      <c r="B64" s="167"/>
      <c r="C64" s="168"/>
      <c r="D64" s="169"/>
      <c r="E64" s="169"/>
      <c r="F64" s="170"/>
      <c r="G64" s="170"/>
      <c r="H64" s="170"/>
      <c r="I64" s="170"/>
      <c r="J64" s="170"/>
      <c r="K64" s="170"/>
    </row>
    <row r="65" spans="1:11" s="25" customFormat="1">
      <c r="A65" s="172">
        <v>1</v>
      </c>
      <c r="B65" s="135" t="s">
        <v>36</v>
      </c>
      <c r="C65" s="130">
        <v>45006</v>
      </c>
      <c r="D65" s="131" t="s">
        <v>307</v>
      </c>
      <c r="E65" s="131" t="s">
        <v>308</v>
      </c>
      <c r="F65" s="133" t="s">
        <v>62</v>
      </c>
      <c r="G65" s="133" t="s">
        <v>175</v>
      </c>
      <c r="H65" s="133"/>
      <c r="I65" s="133"/>
      <c r="J65" s="133"/>
      <c r="K65" s="133" t="s">
        <v>309</v>
      </c>
    </row>
    <row r="66" spans="1:11">
      <c r="A66" s="172">
        <v>2</v>
      </c>
      <c r="B66" s="162" t="s">
        <v>36</v>
      </c>
      <c r="C66" s="163">
        <v>45008</v>
      </c>
      <c r="D66" s="164">
        <v>144</v>
      </c>
      <c r="E66" s="164" t="s">
        <v>62</v>
      </c>
      <c r="F66" s="165" t="s">
        <v>310</v>
      </c>
      <c r="G66" s="165" t="s">
        <v>175</v>
      </c>
      <c r="H66" s="165"/>
      <c r="I66" s="165"/>
      <c r="J66" s="165"/>
      <c r="K66" s="165">
        <v>144</v>
      </c>
    </row>
    <row r="67" spans="1:11">
      <c r="A67" s="172">
        <v>3</v>
      </c>
      <c r="B67" s="173" t="s">
        <v>40</v>
      </c>
      <c r="C67" s="174">
        <v>45015</v>
      </c>
      <c r="D67" s="175">
        <v>144</v>
      </c>
      <c r="E67" s="175" t="s">
        <v>318</v>
      </c>
      <c r="F67" s="176" t="s">
        <v>317</v>
      </c>
      <c r="G67" s="177" t="s">
        <v>175</v>
      </c>
      <c r="H67" s="176"/>
      <c r="I67" s="176"/>
      <c r="J67" s="176"/>
      <c r="K67" s="176">
        <v>144</v>
      </c>
    </row>
    <row r="68" spans="1:11">
      <c r="A68" s="172">
        <v>4</v>
      </c>
      <c r="B68" s="135" t="s">
        <v>36</v>
      </c>
      <c r="C68" s="130">
        <v>45015</v>
      </c>
      <c r="D68" s="131">
        <v>144</v>
      </c>
      <c r="E68" s="131" t="s">
        <v>318</v>
      </c>
      <c r="F68" s="133" t="s">
        <v>317</v>
      </c>
      <c r="G68" s="165" t="s">
        <v>175</v>
      </c>
      <c r="H68" s="133"/>
      <c r="I68" s="133"/>
      <c r="J68" s="133"/>
      <c r="K68" s="133">
        <v>144</v>
      </c>
    </row>
    <row r="69" spans="1:11">
      <c r="A69" s="172">
        <v>5</v>
      </c>
      <c r="B69" s="78" t="s">
        <v>40</v>
      </c>
      <c r="C69" s="71">
        <v>45022</v>
      </c>
      <c r="D69" s="72">
        <v>118</v>
      </c>
      <c r="E69" s="72" t="s">
        <v>59</v>
      </c>
      <c r="F69" s="75" t="s">
        <v>319</v>
      </c>
      <c r="G69" s="75" t="s">
        <v>175</v>
      </c>
      <c r="H69" s="75"/>
      <c r="I69" s="75"/>
      <c r="J69" s="75"/>
      <c r="K69" s="75">
        <f>K68-118</f>
        <v>26</v>
      </c>
    </row>
    <row r="70" spans="1:11">
      <c r="A70" s="172">
        <v>6</v>
      </c>
      <c r="B70" s="78" t="s">
        <v>40</v>
      </c>
      <c r="C70" s="71">
        <v>45041</v>
      </c>
      <c r="D70" s="72">
        <v>1</v>
      </c>
      <c r="E70" s="72" t="s">
        <v>59</v>
      </c>
      <c r="F70" s="75" t="s">
        <v>99</v>
      </c>
      <c r="G70" s="75" t="s">
        <v>175</v>
      </c>
      <c r="H70" s="75"/>
      <c r="I70" s="75"/>
      <c r="J70" s="75"/>
      <c r="K70" s="75">
        <v>25</v>
      </c>
    </row>
    <row r="71" spans="1:11">
      <c r="A71" s="172">
        <v>7</v>
      </c>
      <c r="B71" s="78" t="s">
        <v>40</v>
      </c>
      <c r="C71" s="71">
        <v>45050</v>
      </c>
      <c r="D71" s="72">
        <v>6</v>
      </c>
      <c r="E71" s="72" t="s">
        <v>59</v>
      </c>
      <c r="F71" s="75" t="s">
        <v>319</v>
      </c>
      <c r="G71" s="75" t="s">
        <v>175</v>
      </c>
      <c r="H71" s="75"/>
      <c r="I71" s="75"/>
      <c r="J71" s="75"/>
      <c r="K71" s="75">
        <v>19</v>
      </c>
    </row>
    <row r="72" spans="1:11">
      <c r="A72" s="172">
        <v>8</v>
      </c>
      <c r="B72" s="78" t="s">
        <v>40</v>
      </c>
      <c r="C72" s="151">
        <v>45050</v>
      </c>
      <c r="D72" s="77">
        <v>3</v>
      </c>
      <c r="E72" s="77" t="s">
        <v>59</v>
      </c>
      <c r="F72" s="75" t="s">
        <v>99</v>
      </c>
      <c r="G72" s="182" t="s">
        <v>175</v>
      </c>
      <c r="H72" s="182"/>
      <c r="I72" s="182"/>
      <c r="J72" s="182"/>
      <c r="K72" s="182">
        <v>16</v>
      </c>
    </row>
    <row r="73" spans="1:11">
      <c r="A73" s="172">
        <v>9</v>
      </c>
      <c r="B73" s="78" t="s">
        <v>40</v>
      </c>
      <c r="C73" s="151">
        <v>45061</v>
      </c>
      <c r="D73" s="77">
        <v>7</v>
      </c>
      <c r="E73" s="77" t="s">
        <v>59</v>
      </c>
      <c r="F73" s="183" t="s">
        <v>319</v>
      </c>
      <c r="G73" s="182" t="s">
        <v>175</v>
      </c>
      <c r="H73" s="182"/>
      <c r="I73" s="182"/>
      <c r="J73" s="182"/>
      <c r="K73" s="182">
        <v>9</v>
      </c>
    </row>
    <row r="74" spans="1:11">
      <c r="A74" s="172">
        <v>10</v>
      </c>
      <c r="B74" s="78" t="s">
        <v>40</v>
      </c>
      <c r="C74" s="151">
        <v>45050</v>
      </c>
      <c r="D74" s="77">
        <v>9</v>
      </c>
      <c r="E74" s="77" t="s">
        <v>59</v>
      </c>
      <c r="F74" s="183" t="s">
        <v>319</v>
      </c>
      <c r="G74" s="182" t="s">
        <v>175</v>
      </c>
      <c r="H74" s="182"/>
      <c r="I74" s="182"/>
      <c r="J74" s="182"/>
      <c r="K74" s="182">
        <v>0</v>
      </c>
    </row>
    <row r="75" spans="1:11">
      <c r="B75" s="178"/>
      <c r="C75" s="179"/>
      <c r="D75" s="180"/>
      <c r="E75" s="180"/>
      <c r="F75" s="181"/>
      <c r="G75" s="181"/>
      <c r="H75" s="181"/>
      <c r="I75" s="181"/>
      <c r="J75" s="181"/>
      <c r="K75" s="181"/>
    </row>
    <row r="77" spans="1:11">
      <c r="B77" s="26" t="s">
        <v>42</v>
      </c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B79" s="26" t="s">
        <v>43</v>
      </c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D80" s="12">
        <f>+D18+D16+D14+D12+D10+D9</f>
        <v>156</v>
      </c>
    </row>
  </sheetData>
  <autoFilter ref="A5:K63">
    <filterColumn colId="6">
      <filters>
        <filter val="17_01"/>
      </filters>
    </filterColumn>
  </autoFilter>
  <mergeCells count="1">
    <mergeCell ref="F1:K1"/>
  </mergeCells>
  <conditionalFormatting sqref="K7:K8 B7:F8">
    <cfRule type="expression" dxfId="209" priority="22">
      <formula>$B$8="E"</formula>
    </cfRule>
    <cfRule type="expression" dxfId="208" priority="23">
      <formula>$B$8="S"</formula>
    </cfRule>
  </conditionalFormatting>
  <conditionalFormatting sqref="B9:F9 K9 F10 F12">
    <cfRule type="expression" dxfId="207" priority="24">
      <formula>$B$9="E"</formula>
    </cfRule>
    <cfRule type="expression" dxfId="206" priority="25">
      <formula>$B$9="S"</formula>
    </cfRule>
  </conditionalFormatting>
  <conditionalFormatting sqref="K10 B10:E10">
    <cfRule type="expression" dxfId="205" priority="26">
      <formula>$B$10="E"</formula>
    </cfRule>
    <cfRule type="expression" dxfId="204" priority="27">
      <formula>$B$10="S"</formula>
    </cfRule>
  </conditionalFormatting>
  <conditionalFormatting sqref="B11:F11 K11">
    <cfRule type="expression" dxfId="203" priority="28">
      <formula>$B$11="E"</formula>
    </cfRule>
    <cfRule type="expression" dxfId="202" priority="29">
      <formula>$B$11="S"</formula>
    </cfRule>
  </conditionalFormatting>
  <conditionalFormatting sqref="K12 B12:E12">
    <cfRule type="expression" dxfId="201" priority="30">
      <formula>$B$12="E"</formula>
    </cfRule>
    <cfRule type="expression" dxfId="200" priority="31">
      <formula>$B$12="S"</formula>
    </cfRule>
  </conditionalFormatting>
  <conditionalFormatting sqref="B13:F13 K13">
    <cfRule type="expression" dxfId="199" priority="32">
      <formula>$B$13="E"</formula>
    </cfRule>
    <cfRule type="expression" dxfId="198" priority="33">
      <formula>$B$13="S"</formula>
    </cfRule>
  </conditionalFormatting>
  <conditionalFormatting sqref="B14:F14 K14">
    <cfRule type="expression" dxfId="197" priority="34">
      <formula>$B$14="E"</formula>
    </cfRule>
    <cfRule type="expression" dxfId="196" priority="35">
      <formula>$B$14="S"</formula>
    </cfRule>
  </conditionalFormatting>
  <conditionalFormatting sqref="B15:F15 K15">
    <cfRule type="expression" dxfId="195" priority="36">
      <formula>$B$15="E"</formula>
    </cfRule>
    <cfRule type="expression" dxfId="194" priority="37">
      <formula>$B$15="S"</formula>
    </cfRule>
  </conditionalFormatting>
  <conditionalFormatting sqref="C17:C18 B16:F16 K16">
    <cfRule type="expression" dxfId="193" priority="38">
      <formula>$B$16="E"</formula>
    </cfRule>
    <cfRule type="expression" dxfId="192" priority="39">
      <formula>$B$16="S"</formula>
    </cfRule>
  </conditionalFormatting>
  <conditionalFormatting sqref="B17 D17:F17 K17">
    <cfRule type="expression" dxfId="191" priority="40">
      <formula>$B$17="E"</formula>
    </cfRule>
    <cfRule type="expression" dxfId="190" priority="41">
      <formula>$B$17="S"</formula>
    </cfRule>
  </conditionalFormatting>
  <conditionalFormatting sqref="B18 D18:F18 K18">
    <cfRule type="expression" dxfId="189" priority="42">
      <formula>$B$18="E"</formula>
    </cfRule>
    <cfRule type="expression" dxfId="188" priority="43">
      <formula>$B$18="S"</formula>
    </cfRule>
  </conditionalFormatting>
  <conditionalFormatting sqref="B19:F19 H19:K19">
    <cfRule type="expression" dxfId="187" priority="44">
      <formula>$B$19="E"</formula>
    </cfRule>
    <cfRule type="expression" dxfId="186" priority="45">
      <formula>$B$19="S"</formula>
    </cfRule>
  </conditionalFormatting>
  <conditionalFormatting sqref="B20:E20 H20:K20 E21">
    <cfRule type="expression" dxfId="185" priority="46">
      <formula>$B$20="E"</formula>
    </cfRule>
    <cfRule type="expression" dxfId="184" priority="47">
      <formula>$B$20="S"</formula>
    </cfRule>
  </conditionalFormatting>
  <conditionalFormatting sqref="F20:F21 F27 F58:F60">
    <cfRule type="expression" dxfId="183" priority="48">
      <formula>$B$18="E"</formula>
    </cfRule>
    <cfRule type="expression" dxfId="182" priority="49">
      <formula>$B$18="S"</formula>
    </cfRule>
  </conditionalFormatting>
  <conditionalFormatting sqref="G7:G14 G16:G20 G21:K21 B21:D26 E22:K26 G27:K27 B27:E27 B28:K55 B56:E60 G58:K60 F56:K57 B61:K61 B63:E63 G63:K63 B64:K69">
    <cfRule type="expression" dxfId="181" priority="50">
      <formula>#REF!="E"</formula>
    </cfRule>
    <cfRule type="expression" dxfId="180" priority="51">
      <formula>#REF!="S"</formula>
    </cfRule>
  </conditionalFormatting>
  <conditionalFormatting sqref="H17:J17">
    <cfRule type="expression" dxfId="179" priority="52">
      <formula>$B$19="E"</formula>
    </cfRule>
    <cfRule type="expression" dxfId="178" priority="53">
      <formula>$B$19="S"</formula>
    </cfRule>
  </conditionalFormatting>
  <conditionalFormatting sqref="H15:J15">
    <cfRule type="expression" dxfId="177" priority="54">
      <formula>$B$19="E"</formula>
    </cfRule>
    <cfRule type="expression" dxfId="176" priority="55">
      <formula>$B$19="S"</formula>
    </cfRule>
  </conditionalFormatting>
  <conditionalFormatting sqref="H13:J13">
    <cfRule type="expression" dxfId="175" priority="56">
      <formula>$B$19="E"</formula>
    </cfRule>
    <cfRule type="expression" dxfId="174" priority="57">
      <formula>$B$19="S"</formula>
    </cfRule>
  </conditionalFormatting>
  <conditionalFormatting sqref="H11:J11">
    <cfRule type="expression" dxfId="173" priority="58">
      <formula>$B$19="E"</formula>
    </cfRule>
    <cfRule type="expression" dxfId="172" priority="59">
      <formula>$B$19="S"</formula>
    </cfRule>
  </conditionalFormatting>
  <conditionalFormatting sqref="H7:J8">
    <cfRule type="expression" dxfId="171" priority="60">
      <formula>$B$19="E"</formula>
    </cfRule>
    <cfRule type="expression" dxfId="170" priority="61">
      <formula>$B$19="S"</formula>
    </cfRule>
  </conditionalFormatting>
  <conditionalFormatting sqref="H9:J10">
    <cfRule type="expression" dxfId="169" priority="62">
      <formula>$B$20="E"</formula>
    </cfRule>
    <cfRule type="expression" dxfId="168" priority="63">
      <formula>$B$20="S"</formula>
    </cfRule>
  </conditionalFormatting>
  <conditionalFormatting sqref="H12:J12">
    <cfRule type="expression" dxfId="167" priority="64">
      <formula>$B$20="E"</formula>
    </cfRule>
    <cfRule type="expression" dxfId="166" priority="65">
      <formula>$B$20="S"</formula>
    </cfRule>
  </conditionalFormatting>
  <conditionalFormatting sqref="H14:J14">
    <cfRule type="expression" dxfId="165" priority="66">
      <formula>$B$20="E"</formula>
    </cfRule>
    <cfRule type="expression" dxfId="164" priority="67">
      <formula>$B$20="S"</formula>
    </cfRule>
  </conditionalFormatting>
  <conditionalFormatting sqref="H16:J16">
    <cfRule type="expression" dxfId="163" priority="68">
      <formula>$B$20="E"</formula>
    </cfRule>
    <cfRule type="expression" dxfId="162" priority="69">
      <formula>$B$20="S"</formula>
    </cfRule>
  </conditionalFormatting>
  <conditionalFormatting sqref="H18:J18">
    <cfRule type="expression" dxfId="161" priority="70">
      <formula>$B$20="E"</formula>
    </cfRule>
    <cfRule type="expression" dxfId="160" priority="71">
      <formula>$B$20="S"</formula>
    </cfRule>
  </conditionalFormatting>
  <conditionalFormatting sqref="B62:K62">
    <cfRule type="expression" dxfId="159" priority="19">
      <formula>#REF!="E"</formula>
    </cfRule>
    <cfRule type="expression" dxfId="158" priority="20">
      <formula>#REF!="S"</formula>
    </cfRule>
  </conditionalFormatting>
  <conditionalFormatting sqref="F63">
    <cfRule type="expression" dxfId="157" priority="17">
      <formula>$B$18="E"</formula>
    </cfRule>
    <cfRule type="expression" dxfId="156" priority="18">
      <formula>$B$18="S"</formula>
    </cfRule>
  </conditionalFormatting>
  <conditionalFormatting sqref="B70:K70 G71">
    <cfRule type="expression" dxfId="155" priority="15">
      <formula>#REF!="E"</formula>
    </cfRule>
    <cfRule type="expression" dxfId="154" priority="16">
      <formula>#REF!="S"</formula>
    </cfRule>
  </conditionalFormatting>
  <conditionalFormatting sqref="B71:F71 H71:K71">
    <cfRule type="expression" dxfId="153" priority="13">
      <formula>#REF!="E"</formula>
    </cfRule>
    <cfRule type="expression" dxfId="152" priority="14">
      <formula>#REF!="S"</formula>
    </cfRule>
  </conditionalFormatting>
  <conditionalFormatting sqref="G72">
    <cfRule type="expression" dxfId="151" priority="11">
      <formula>#REF!="E"</formula>
    </cfRule>
    <cfRule type="expression" dxfId="150" priority="12">
      <formula>#REF!="S"</formula>
    </cfRule>
  </conditionalFormatting>
  <conditionalFormatting sqref="B72:F72 H72:K72">
    <cfRule type="expression" dxfId="149" priority="9">
      <formula>#REF!="E"</formula>
    </cfRule>
    <cfRule type="expression" dxfId="148" priority="10">
      <formula>#REF!="S"</formula>
    </cfRule>
  </conditionalFormatting>
  <conditionalFormatting sqref="G73">
    <cfRule type="expression" dxfId="147" priority="7">
      <formula>#REF!="E"</formula>
    </cfRule>
    <cfRule type="expression" dxfId="146" priority="8">
      <formula>#REF!="S"</formula>
    </cfRule>
  </conditionalFormatting>
  <conditionalFormatting sqref="B73:E73 H73:K73">
    <cfRule type="expression" dxfId="145" priority="5">
      <formula>#REF!="E"</formula>
    </cfRule>
    <cfRule type="expression" dxfId="144" priority="6">
      <formula>#REF!="S"</formula>
    </cfRule>
  </conditionalFormatting>
  <conditionalFormatting sqref="G74">
    <cfRule type="expression" dxfId="143" priority="3">
      <formula>#REF!="E"</formula>
    </cfRule>
    <cfRule type="expression" dxfId="142" priority="4">
      <formula>#REF!="S"</formula>
    </cfRule>
  </conditionalFormatting>
  <conditionalFormatting sqref="B74:E74 H74:K74">
    <cfRule type="expression" dxfId="141" priority="1">
      <formula>#REF!="E"</formula>
    </cfRule>
    <cfRule type="expression" dxfId="140" priority="2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G11" sqref="G11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185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79" t="s">
        <v>36</v>
      </c>
      <c r="C7" s="80">
        <v>42660</v>
      </c>
      <c r="D7" s="81">
        <v>12</v>
      </c>
      <c r="E7" s="85" t="s">
        <v>186</v>
      </c>
      <c r="F7" s="82" t="s">
        <v>129</v>
      </c>
      <c r="G7" s="82" t="s">
        <v>187</v>
      </c>
      <c r="H7" s="82" t="s">
        <v>188</v>
      </c>
      <c r="I7" s="82"/>
      <c r="J7" s="82"/>
      <c r="K7" s="82">
        <v>12</v>
      </c>
    </row>
    <row r="8" spans="1:11">
      <c r="A8" s="15">
        <v>3</v>
      </c>
      <c r="B8" s="109" t="s">
        <v>40</v>
      </c>
      <c r="C8" s="110">
        <v>42912</v>
      </c>
      <c r="D8" s="111">
        <v>12</v>
      </c>
      <c r="E8" s="111"/>
      <c r="F8" s="112" t="s">
        <v>186</v>
      </c>
      <c r="G8" s="75" t="s">
        <v>189</v>
      </c>
      <c r="H8" s="75"/>
      <c r="I8" s="96"/>
      <c r="J8" s="97"/>
      <c r="K8" s="112">
        <v>0</v>
      </c>
    </row>
    <row r="9" spans="1:11">
      <c r="A9" s="15">
        <v>4</v>
      </c>
      <c r="B9" s="24"/>
      <c r="C9" s="20"/>
      <c r="D9" s="21"/>
      <c r="E9" s="21"/>
      <c r="F9" s="25"/>
      <c r="G9" s="19"/>
      <c r="H9" s="27"/>
      <c r="I9" s="27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">
    <cfRule type="expression" dxfId="139" priority="2">
      <formula>$B$8="E"</formula>
    </cfRule>
    <cfRule type="expression" dxfId="138" priority="3">
      <formula>$B$8="S"</formula>
    </cfRule>
  </conditionalFormatting>
  <conditionalFormatting sqref="B27 B23 B9:F9 K9">
    <cfRule type="expression" dxfId="137" priority="4">
      <formula>$B$9="E"</formula>
    </cfRule>
    <cfRule type="expression" dxfId="136" priority="5">
      <formula>$B$9="S"</formula>
    </cfRule>
  </conditionalFormatting>
  <conditionalFormatting sqref="B10:F10 K10">
    <cfRule type="expression" dxfId="135" priority="6">
      <formula>$B$10="E"</formula>
    </cfRule>
    <cfRule type="expression" dxfId="134" priority="7">
      <formula>$B$10="S"</formula>
    </cfRule>
  </conditionalFormatting>
  <conditionalFormatting sqref="B11:F11 K11">
    <cfRule type="expression" dxfId="133" priority="8">
      <formula>$B$11="E"</formula>
    </cfRule>
    <cfRule type="expression" dxfId="132" priority="9">
      <formula>$B$11="S"</formula>
    </cfRule>
  </conditionalFormatting>
  <conditionalFormatting sqref="K12 B12:E12">
    <cfRule type="expression" dxfId="131" priority="10">
      <formula>$B$12="E"</formula>
    </cfRule>
    <cfRule type="expression" dxfId="130" priority="11">
      <formula>$B$12="S"</formula>
    </cfRule>
  </conditionalFormatting>
  <conditionalFormatting sqref="B13:F13 K13 F12">
    <cfRule type="expression" dxfId="129" priority="12">
      <formula>$B$13="E"</formula>
    </cfRule>
    <cfRule type="expression" dxfId="128" priority="13">
      <formula>$B$13="S"</formula>
    </cfRule>
  </conditionalFormatting>
  <conditionalFormatting sqref="B14:F14 K14">
    <cfRule type="expression" dxfId="127" priority="14">
      <formula>$B$14="E"</formula>
    </cfRule>
    <cfRule type="expression" dxfId="126" priority="15">
      <formula>$B$14="S"</formula>
    </cfRule>
  </conditionalFormatting>
  <conditionalFormatting sqref="B15:F15 K15">
    <cfRule type="expression" dxfId="125" priority="16">
      <formula>$B$15="E"</formula>
    </cfRule>
    <cfRule type="expression" dxfId="124" priority="17">
      <formula>$B$15="S"</formula>
    </cfRule>
  </conditionalFormatting>
  <conditionalFormatting sqref="C17:C18 B16:F16 K16">
    <cfRule type="expression" dxfId="123" priority="18">
      <formula>$B$16="E"</formula>
    </cfRule>
    <cfRule type="expression" dxfId="122" priority="19">
      <formula>$B$16="S"</formula>
    </cfRule>
  </conditionalFormatting>
  <conditionalFormatting sqref="B17 D17:F17 K17">
    <cfRule type="expression" dxfId="121" priority="20">
      <formula>$B$17="E"</formula>
    </cfRule>
    <cfRule type="expression" dxfId="120" priority="21">
      <formula>$B$17="S"</formula>
    </cfRule>
  </conditionalFormatting>
  <conditionalFormatting sqref="B18 D18:F18 K18">
    <cfRule type="expression" dxfId="119" priority="22">
      <formula>$B$18="E"</formula>
    </cfRule>
    <cfRule type="expression" dxfId="118" priority="23">
      <formula>$B$18="S"</formula>
    </cfRule>
  </conditionalFormatting>
  <conditionalFormatting sqref="B19:K19">
    <cfRule type="expression" dxfId="117" priority="24">
      <formula>$B$19="E"</formula>
    </cfRule>
    <cfRule type="expression" dxfId="116" priority="25">
      <formula>$B$19="S"</formula>
    </cfRule>
  </conditionalFormatting>
  <conditionalFormatting sqref="B20:K20">
    <cfRule type="expression" dxfId="115" priority="26">
      <formula>$B$20="E"</formula>
    </cfRule>
    <cfRule type="expression" dxfId="114" priority="27">
      <formula>$B$20="S"</formula>
    </cfRule>
  </conditionalFormatting>
  <conditionalFormatting sqref="B21:B22 B24:B26 J9:J18 C21:K27 B28:K33 H10:I18 G8:G18 B7:K7 G8:H8">
    <cfRule type="expression" dxfId="113" priority="28">
      <formula>#REF!="E"</formula>
    </cfRule>
    <cfRule type="expression" dxfId="112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F22" zoomScale="85" zoomScaleNormal="85" zoomScalePageLayoutView="85" workbookViewId="0">
      <selection activeCell="I33" sqref="I33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190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41052</v>
      </c>
      <c r="D7" s="30">
        <v>550</v>
      </c>
      <c r="E7" s="30"/>
      <c r="F7" s="31" t="s">
        <v>38</v>
      </c>
      <c r="G7" s="31" t="s">
        <v>39</v>
      </c>
      <c r="H7" s="62"/>
      <c r="I7" s="62"/>
      <c r="J7" s="31"/>
      <c r="K7" s="31">
        <v>550</v>
      </c>
    </row>
    <row r="8" spans="1:11">
      <c r="A8" s="15">
        <v>3</v>
      </c>
      <c r="B8" s="16" t="s">
        <v>36</v>
      </c>
      <c r="C8" s="20">
        <v>41061</v>
      </c>
      <c r="D8" s="21">
        <v>1000</v>
      </c>
      <c r="E8" s="21"/>
      <c r="F8" s="19" t="s">
        <v>38</v>
      </c>
      <c r="G8" s="31" t="s">
        <v>39</v>
      </c>
      <c r="H8" s="62"/>
      <c r="I8" s="62"/>
      <c r="J8" s="31"/>
      <c r="K8" s="19">
        <v>1000</v>
      </c>
    </row>
    <row r="9" spans="1:11">
      <c r="A9" s="15">
        <v>4</v>
      </c>
      <c r="B9" s="24" t="s">
        <v>40</v>
      </c>
      <c r="C9" s="20">
        <v>41299</v>
      </c>
      <c r="D9" s="21">
        <v>520</v>
      </c>
      <c r="E9" s="21" t="s">
        <v>38</v>
      </c>
      <c r="F9" s="25" t="s">
        <v>46</v>
      </c>
      <c r="G9" s="33" t="s">
        <v>39</v>
      </c>
      <c r="H9" s="33"/>
      <c r="I9" s="44"/>
      <c r="J9" s="35"/>
      <c r="K9" s="25">
        <v>30</v>
      </c>
    </row>
    <row r="10" spans="1:11">
      <c r="A10" s="15">
        <v>5</v>
      </c>
      <c r="B10" s="24" t="s">
        <v>40</v>
      </c>
      <c r="C10" s="20">
        <v>41299</v>
      </c>
      <c r="D10" s="21">
        <v>1000</v>
      </c>
      <c r="E10" s="21" t="s">
        <v>38</v>
      </c>
      <c r="F10" s="25" t="s">
        <v>46</v>
      </c>
      <c r="G10" s="33" t="s">
        <v>39</v>
      </c>
      <c r="H10" s="33"/>
      <c r="I10" s="44"/>
      <c r="J10" s="35"/>
      <c r="K10" s="25">
        <v>0</v>
      </c>
    </row>
    <row r="11" spans="1:11">
      <c r="A11" s="15">
        <v>6</v>
      </c>
      <c r="B11" s="24" t="s">
        <v>36</v>
      </c>
      <c r="C11" s="20">
        <v>41299</v>
      </c>
      <c r="D11" s="21">
        <v>420</v>
      </c>
      <c r="E11" s="21"/>
      <c r="F11" s="25" t="s">
        <v>38</v>
      </c>
      <c r="G11" s="31" t="s">
        <v>39</v>
      </c>
      <c r="H11" s="62"/>
      <c r="I11" s="62"/>
      <c r="J11" s="31"/>
      <c r="K11" s="25">
        <v>450</v>
      </c>
    </row>
    <row r="12" spans="1:11">
      <c r="A12" s="15">
        <v>7</v>
      </c>
      <c r="B12" s="24" t="s">
        <v>36</v>
      </c>
      <c r="C12" s="20">
        <v>41299</v>
      </c>
      <c r="D12" s="21">
        <v>140</v>
      </c>
      <c r="E12" s="21"/>
      <c r="F12" s="25" t="s">
        <v>38</v>
      </c>
      <c r="G12" s="31" t="s">
        <v>39</v>
      </c>
      <c r="H12" s="62"/>
      <c r="I12" s="62"/>
      <c r="J12" s="31"/>
      <c r="K12" s="25">
        <v>140</v>
      </c>
    </row>
    <row r="13" spans="1:11">
      <c r="A13" s="15">
        <v>8</v>
      </c>
      <c r="B13" s="24" t="s">
        <v>40</v>
      </c>
      <c r="C13" s="20">
        <v>41317</v>
      </c>
      <c r="D13" s="21">
        <v>59</v>
      </c>
      <c r="E13" s="21" t="s">
        <v>38</v>
      </c>
      <c r="F13" s="25" t="s">
        <v>46</v>
      </c>
      <c r="G13" s="33" t="s">
        <v>39</v>
      </c>
      <c r="H13" s="33"/>
      <c r="I13" s="44"/>
      <c r="J13" s="35"/>
      <c r="K13" s="25">
        <v>81</v>
      </c>
    </row>
    <row r="14" spans="1:11">
      <c r="A14" s="15">
        <v>9</v>
      </c>
      <c r="B14" s="24" t="s">
        <v>40</v>
      </c>
      <c r="C14" s="20">
        <v>41324</v>
      </c>
      <c r="D14" s="21">
        <v>32</v>
      </c>
      <c r="E14" s="21" t="s">
        <v>38</v>
      </c>
      <c r="F14" s="25" t="s">
        <v>46</v>
      </c>
      <c r="G14" s="33" t="s">
        <v>39</v>
      </c>
      <c r="H14" s="33"/>
      <c r="I14" s="44"/>
      <c r="J14" s="35"/>
      <c r="K14" s="25">
        <v>49</v>
      </c>
    </row>
    <row r="15" spans="1:11">
      <c r="A15" s="15">
        <v>10</v>
      </c>
      <c r="B15" s="24" t="s">
        <v>40</v>
      </c>
      <c r="C15" s="20">
        <v>41416</v>
      </c>
      <c r="D15" s="21">
        <v>45</v>
      </c>
      <c r="E15" s="21" t="s">
        <v>38</v>
      </c>
      <c r="F15" s="25" t="s">
        <v>46</v>
      </c>
      <c r="G15" s="33" t="s">
        <v>39</v>
      </c>
      <c r="H15" s="33"/>
      <c r="I15" s="44"/>
      <c r="J15" s="35"/>
      <c r="K15" s="25">
        <v>4</v>
      </c>
    </row>
    <row r="16" spans="1:11">
      <c r="A16" s="15">
        <v>11</v>
      </c>
      <c r="B16" s="24" t="s">
        <v>40</v>
      </c>
      <c r="C16" s="20">
        <v>41416</v>
      </c>
      <c r="D16" s="21">
        <v>450</v>
      </c>
      <c r="E16" s="21" t="s">
        <v>38</v>
      </c>
      <c r="F16" s="25" t="s">
        <v>46</v>
      </c>
      <c r="G16" s="33" t="s">
        <v>39</v>
      </c>
      <c r="H16" s="33"/>
      <c r="I16" s="44"/>
      <c r="J16" s="35"/>
      <c r="K16" s="25">
        <v>0</v>
      </c>
    </row>
    <row r="17" spans="1:11">
      <c r="A17" s="15">
        <v>12</v>
      </c>
      <c r="B17" s="24" t="s">
        <v>40</v>
      </c>
      <c r="C17" s="20">
        <v>41420</v>
      </c>
      <c r="D17" s="21">
        <v>4</v>
      </c>
      <c r="E17" s="21" t="s">
        <v>38</v>
      </c>
      <c r="F17" s="25" t="s">
        <v>46</v>
      </c>
      <c r="G17" s="33" t="s">
        <v>39</v>
      </c>
      <c r="H17" s="33"/>
      <c r="I17" s="44"/>
      <c r="J17" s="35"/>
      <c r="K17" s="25">
        <v>0</v>
      </c>
    </row>
    <row r="18" spans="1:11">
      <c r="A18" s="15">
        <v>13</v>
      </c>
      <c r="B18" s="24" t="s">
        <v>36</v>
      </c>
      <c r="C18" s="29">
        <v>41703</v>
      </c>
      <c r="D18" s="21">
        <v>120</v>
      </c>
      <c r="E18" s="21" t="s">
        <v>191</v>
      </c>
      <c r="F18" s="25" t="s">
        <v>38</v>
      </c>
      <c r="G18" s="31" t="s">
        <v>39</v>
      </c>
      <c r="H18" s="62"/>
      <c r="I18" s="62"/>
      <c r="J18" s="31"/>
      <c r="K18" s="25">
        <v>120</v>
      </c>
    </row>
    <row r="19" spans="1:11">
      <c r="A19" s="15">
        <v>14</v>
      </c>
      <c r="B19" s="24" t="s">
        <v>40</v>
      </c>
      <c r="C19" s="20">
        <v>41711</v>
      </c>
      <c r="D19" s="21">
        <v>120</v>
      </c>
      <c r="E19" s="21" t="s">
        <v>38</v>
      </c>
      <c r="F19" s="25" t="s">
        <v>46</v>
      </c>
      <c r="G19" s="25" t="s">
        <v>39</v>
      </c>
      <c r="H19" s="25"/>
      <c r="I19" s="44"/>
      <c r="J19" s="35"/>
      <c r="K19" s="25">
        <v>0</v>
      </c>
    </row>
    <row r="20" spans="1:11">
      <c r="A20" s="15">
        <v>15</v>
      </c>
      <c r="B20" s="24" t="s">
        <v>36</v>
      </c>
      <c r="C20" s="20">
        <v>41711</v>
      </c>
      <c r="D20" s="21">
        <v>475</v>
      </c>
      <c r="E20" s="21" t="s">
        <v>191</v>
      </c>
      <c r="F20" s="21" t="s">
        <v>38</v>
      </c>
      <c r="G20" s="25" t="s">
        <v>39</v>
      </c>
      <c r="H20" s="62"/>
      <c r="I20" s="62"/>
      <c r="J20" s="25"/>
      <c r="K20" s="25">
        <v>475</v>
      </c>
    </row>
    <row r="21" spans="1:11">
      <c r="A21" s="15">
        <v>16</v>
      </c>
      <c r="B21" s="38" t="s">
        <v>40</v>
      </c>
      <c r="C21" s="41">
        <v>41772</v>
      </c>
      <c r="D21" s="40">
        <v>475</v>
      </c>
      <c r="E21" s="40" t="s">
        <v>38</v>
      </c>
      <c r="F21" s="33" t="s">
        <v>46</v>
      </c>
      <c r="G21" s="33" t="s">
        <v>39</v>
      </c>
      <c r="H21" s="33"/>
      <c r="I21" s="44"/>
      <c r="J21" s="35"/>
      <c r="K21" s="33">
        <v>0</v>
      </c>
    </row>
    <row r="22" spans="1:11">
      <c r="A22" s="15">
        <v>17</v>
      </c>
      <c r="B22" s="28" t="s">
        <v>36</v>
      </c>
      <c r="C22" s="29">
        <v>41967</v>
      </c>
      <c r="D22" s="30">
        <v>1600</v>
      </c>
      <c r="E22" s="30" t="s">
        <v>192</v>
      </c>
      <c r="F22" s="31" t="s">
        <v>38</v>
      </c>
      <c r="G22" s="31" t="s">
        <v>193</v>
      </c>
      <c r="H22" s="62"/>
      <c r="I22" s="62"/>
      <c r="J22" s="31"/>
      <c r="K22" s="31">
        <v>1600</v>
      </c>
    </row>
    <row r="23" spans="1:11">
      <c r="A23" s="15">
        <v>18</v>
      </c>
      <c r="B23" s="38" t="s">
        <v>40</v>
      </c>
      <c r="C23" s="41">
        <v>42066</v>
      </c>
      <c r="D23" s="40">
        <v>1600</v>
      </c>
      <c r="E23" s="40" t="s">
        <v>38</v>
      </c>
      <c r="F23" s="33" t="s">
        <v>46</v>
      </c>
      <c r="G23" s="33" t="s">
        <v>193</v>
      </c>
      <c r="H23" s="33"/>
      <c r="I23" s="44"/>
      <c r="J23" s="35"/>
      <c r="K23" s="33">
        <v>0</v>
      </c>
    </row>
    <row r="24" spans="1:11">
      <c r="A24" s="15">
        <v>19</v>
      </c>
      <c r="B24" s="28" t="s">
        <v>36</v>
      </c>
      <c r="C24" s="29">
        <v>42204</v>
      </c>
      <c r="D24" s="30">
        <v>90</v>
      </c>
      <c r="E24" s="30" t="s">
        <v>194</v>
      </c>
      <c r="F24" s="31" t="s">
        <v>38</v>
      </c>
      <c r="G24" s="31" t="s">
        <v>54</v>
      </c>
      <c r="H24" s="62"/>
      <c r="I24" s="62"/>
      <c r="J24" s="31"/>
      <c r="K24" s="31">
        <v>90</v>
      </c>
    </row>
    <row r="25" spans="1:11">
      <c r="A25" s="15">
        <v>20</v>
      </c>
      <c r="B25" s="38" t="s">
        <v>40</v>
      </c>
      <c r="C25" s="41">
        <v>42209</v>
      </c>
      <c r="D25" s="40">
        <v>90</v>
      </c>
      <c r="E25" s="40" t="s">
        <v>38</v>
      </c>
      <c r="F25" s="33" t="s">
        <v>46</v>
      </c>
      <c r="G25" s="33" t="s">
        <v>54</v>
      </c>
      <c r="H25" s="33"/>
      <c r="I25" s="33"/>
      <c r="J25" s="33"/>
      <c r="K25" s="33">
        <v>0</v>
      </c>
    </row>
    <row r="26" spans="1:11">
      <c r="A26" s="15">
        <v>21</v>
      </c>
      <c r="B26" s="90" t="s">
        <v>36</v>
      </c>
      <c r="C26" s="91">
        <v>44635</v>
      </c>
      <c r="D26" s="92">
        <v>176</v>
      </c>
      <c r="E26" s="92" t="s">
        <v>245</v>
      </c>
      <c r="F26" s="87" t="s">
        <v>248</v>
      </c>
      <c r="G26" s="87" t="s">
        <v>206</v>
      </c>
      <c r="H26" s="87" t="s">
        <v>243</v>
      </c>
      <c r="I26" s="87"/>
      <c r="J26" s="87"/>
      <c r="K26" s="87">
        <v>176</v>
      </c>
    </row>
    <row r="27" spans="1:11">
      <c r="A27" s="15">
        <v>22</v>
      </c>
      <c r="B27" s="78" t="s">
        <v>40</v>
      </c>
      <c r="C27" s="71">
        <v>44658</v>
      </c>
      <c r="D27" s="72">
        <v>100</v>
      </c>
      <c r="E27" s="72" t="s">
        <v>248</v>
      </c>
      <c r="F27" s="75"/>
      <c r="G27" s="75" t="s">
        <v>206</v>
      </c>
      <c r="H27" s="75"/>
      <c r="I27" s="75"/>
      <c r="J27" s="75"/>
      <c r="K27" s="75">
        <v>76</v>
      </c>
    </row>
    <row r="28" spans="1:11">
      <c r="A28" s="15">
        <v>23</v>
      </c>
      <c r="B28" s="78" t="s">
        <v>40</v>
      </c>
      <c r="C28" s="71">
        <v>44694</v>
      </c>
      <c r="D28" s="72">
        <v>28</v>
      </c>
      <c r="E28" s="72" t="s">
        <v>248</v>
      </c>
      <c r="F28" s="75"/>
      <c r="G28" s="75" t="s">
        <v>206</v>
      </c>
      <c r="H28" s="75"/>
      <c r="I28" s="75"/>
      <c r="J28" s="75"/>
      <c r="K28" s="75">
        <v>48</v>
      </c>
    </row>
    <row r="29" spans="1:11">
      <c r="A29" s="15">
        <v>24</v>
      </c>
      <c r="B29" s="78" t="s">
        <v>40</v>
      </c>
      <c r="C29" s="71">
        <v>44701</v>
      </c>
      <c r="D29" s="72">
        <v>48</v>
      </c>
      <c r="E29" s="72" t="s">
        <v>248</v>
      </c>
      <c r="F29" s="75"/>
      <c r="G29" s="75" t="s">
        <v>206</v>
      </c>
      <c r="H29" s="75"/>
      <c r="I29" s="75"/>
      <c r="J29" s="75"/>
      <c r="K29" s="75">
        <v>0</v>
      </c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">
    <cfRule type="expression" dxfId="111" priority="2">
      <formula>$B$8="E"</formula>
    </cfRule>
    <cfRule type="expression" dxfId="110" priority="3">
      <formula>$B$8="S"</formula>
    </cfRule>
  </conditionalFormatting>
  <conditionalFormatting sqref="B23 B9:F9 K9 F10 F13:F17 F19 F21 F23 F25">
    <cfRule type="expression" dxfId="109" priority="4">
      <formula>$B$9="E"</formula>
    </cfRule>
    <cfRule type="expression" dxfId="108" priority="5">
      <formula>$B$9="S"</formula>
    </cfRule>
  </conditionalFormatting>
  <conditionalFormatting sqref="K10 B10:E10">
    <cfRule type="expression" dxfId="107" priority="6">
      <formula>$B$10="E"</formula>
    </cfRule>
    <cfRule type="expression" dxfId="106" priority="7">
      <formula>$B$10="S"</formula>
    </cfRule>
  </conditionalFormatting>
  <conditionalFormatting sqref="B11:F11 K11">
    <cfRule type="expression" dxfId="105" priority="8">
      <formula>$B$11="E"</formula>
    </cfRule>
    <cfRule type="expression" dxfId="104" priority="9">
      <formula>$B$11="S"</formula>
    </cfRule>
  </conditionalFormatting>
  <conditionalFormatting sqref="B12:F12 K12">
    <cfRule type="expression" dxfId="103" priority="10">
      <formula>$B$12="E"</formula>
    </cfRule>
    <cfRule type="expression" dxfId="102" priority="11">
      <formula>$B$12="S"</formula>
    </cfRule>
  </conditionalFormatting>
  <conditionalFormatting sqref="K13 B13:E13">
    <cfRule type="expression" dxfId="101" priority="12">
      <formula>$B$13="E"</formula>
    </cfRule>
    <cfRule type="expression" dxfId="100" priority="13">
      <formula>$B$13="S"</formula>
    </cfRule>
  </conditionalFormatting>
  <conditionalFormatting sqref="K14 B14:E14">
    <cfRule type="expression" dxfId="99" priority="14">
      <formula>$B$14="E"</formula>
    </cfRule>
    <cfRule type="expression" dxfId="98" priority="15">
      <formula>$B$14="S"</formula>
    </cfRule>
  </conditionalFormatting>
  <conditionalFormatting sqref="K15 B15:E15">
    <cfRule type="expression" dxfId="97" priority="16">
      <formula>$B$15="E"</formula>
    </cfRule>
    <cfRule type="expression" dxfId="96" priority="17">
      <formula>$B$15="S"</formula>
    </cfRule>
  </conditionalFormatting>
  <conditionalFormatting sqref="C17:C18 K16 B16:E16">
    <cfRule type="expression" dxfId="95" priority="18">
      <formula>$B$16="E"</formula>
    </cfRule>
    <cfRule type="expression" dxfId="94" priority="19">
      <formula>$B$16="S"</formula>
    </cfRule>
  </conditionalFormatting>
  <conditionalFormatting sqref="B17 K17 D17:E17">
    <cfRule type="expression" dxfId="93" priority="20">
      <formula>$B$17="E"</formula>
    </cfRule>
    <cfRule type="expression" dxfId="92" priority="21">
      <formula>$B$17="S"</formula>
    </cfRule>
  </conditionalFormatting>
  <conditionalFormatting sqref="B18 D18:F18 K18">
    <cfRule type="expression" dxfId="91" priority="22">
      <formula>$B$18="E"</formula>
    </cfRule>
    <cfRule type="expression" dxfId="90" priority="23">
      <formula>$B$18="S"</formula>
    </cfRule>
  </conditionalFormatting>
  <conditionalFormatting sqref="K19 B19:E19 G19:H19">
    <cfRule type="expression" dxfId="89" priority="24">
      <formula>$B$19="E"</formula>
    </cfRule>
    <cfRule type="expression" dxfId="88" priority="25">
      <formula>$B$19="S"</formula>
    </cfRule>
  </conditionalFormatting>
  <conditionalFormatting sqref="B20:G20 J20:K20">
    <cfRule type="expression" dxfId="87" priority="26">
      <formula>$B$20="E"</formula>
    </cfRule>
    <cfRule type="expression" dxfId="86" priority="27">
      <formula>$B$20="S"</formula>
    </cfRule>
  </conditionalFormatting>
  <conditionalFormatting sqref="B21:B22 B7:K7 J21:K27 H20:H27 J8:J19 G8:H18 I8:I27 C21:E27 G21:G27 F22 F24 F26:F27 B24:B27 B28:K33">
    <cfRule type="expression" dxfId="85" priority="28">
      <formula>#REF!="E"</formula>
    </cfRule>
    <cfRule type="expression" dxfId="84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Q55" sqref="Q55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195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79" t="s">
        <v>36</v>
      </c>
      <c r="C7" s="80">
        <v>41306</v>
      </c>
      <c r="D7" s="81">
        <v>4</v>
      </c>
      <c r="E7" s="81"/>
      <c r="F7" s="82" t="s">
        <v>38</v>
      </c>
      <c r="G7" s="82" t="s">
        <v>39</v>
      </c>
      <c r="H7" s="99"/>
      <c r="I7" s="99"/>
      <c r="J7" s="82"/>
      <c r="K7" s="82">
        <v>4</v>
      </c>
    </row>
    <row r="8" spans="1:11">
      <c r="A8" s="15">
        <v>3</v>
      </c>
      <c r="B8" s="16" t="s">
        <v>40</v>
      </c>
      <c r="C8" s="20">
        <v>41416</v>
      </c>
      <c r="D8" s="21">
        <v>4</v>
      </c>
      <c r="E8" s="21" t="s">
        <v>38</v>
      </c>
      <c r="F8" s="19" t="s">
        <v>46</v>
      </c>
      <c r="G8" s="75" t="s">
        <v>39</v>
      </c>
      <c r="H8" s="75"/>
      <c r="I8" s="96"/>
      <c r="J8" s="97"/>
      <c r="K8" s="19">
        <v>0</v>
      </c>
    </row>
    <row r="9" spans="1:11">
      <c r="A9" s="15">
        <v>4</v>
      </c>
      <c r="B9" s="24" t="s">
        <v>36</v>
      </c>
      <c r="C9" s="20">
        <v>41602</v>
      </c>
      <c r="D9" s="21">
        <v>8</v>
      </c>
      <c r="E9" s="21" t="s">
        <v>150</v>
      </c>
      <c r="F9" s="25" t="s">
        <v>38</v>
      </c>
      <c r="G9" s="82" t="s">
        <v>39</v>
      </c>
      <c r="H9" s="98"/>
      <c r="I9" s="98"/>
      <c r="J9" s="82"/>
      <c r="K9" s="25">
        <v>8</v>
      </c>
    </row>
    <row r="10" spans="1:11">
      <c r="A10" s="15">
        <v>5</v>
      </c>
      <c r="B10" s="24" t="s">
        <v>36</v>
      </c>
      <c r="C10" s="20">
        <v>41613</v>
      </c>
      <c r="D10" s="21">
        <v>19</v>
      </c>
      <c r="E10" s="21" t="s">
        <v>150</v>
      </c>
      <c r="F10" s="25" t="s">
        <v>38</v>
      </c>
      <c r="G10" s="82" t="s">
        <v>39</v>
      </c>
      <c r="H10" s="82"/>
      <c r="I10" s="82"/>
      <c r="J10" s="82"/>
      <c r="K10" s="25">
        <v>27</v>
      </c>
    </row>
    <row r="11" spans="1:11">
      <c r="A11" s="15">
        <v>6</v>
      </c>
      <c r="B11" s="24" t="s">
        <v>36</v>
      </c>
      <c r="C11" s="20">
        <v>41631</v>
      </c>
      <c r="D11" s="21">
        <v>9</v>
      </c>
      <c r="E11" s="21" t="s">
        <v>150</v>
      </c>
      <c r="F11" s="25" t="s">
        <v>38</v>
      </c>
      <c r="G11" s="82" t="s">
        <v>39</v>
      </c>
      <c r="H11" s="82"/>
      <c r="I11" s="82"/>
      <c r="J11" s="82"/>
      <c r="K11" s="25">
        <v>36</v>
      </c>
    </row>
    <row r="12" spans="1:11">
      <c r="A12" s="15">
        <v>7</v>
      </c>
      <c r="B12" s="24" t="s">
        <v>40</v>
      </c>
      <c r="C12" s="20">
        <v>41711</v>
      </c>
      <c r="D12" s="21">
        <v>36</v>
      </c>
      <c r="E12" s="21" t="s">
        <v>38</v>
      </c>
      <c r="F12" s="19" t="s">
        <v>46</v>
      </c>
      <c r="G12" s="75" t="s">
        <v>39</v>
      </c>
      <c r="H12" s="75"/>
      <c r="I12" s="75"/>
      <c r="J12" s="75"/>
      <c r="K12" s="25">
        <v>0</v>
      </c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16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 F12">
    <cfRule type="expression" dxfId="83" priority="2">
      <formula>$B$8="E"</formula>
    </cfRule>
    <cfRule type="expression" dxfId="82" priority="3">
      <formula>$B$8="S"</formula>
    </cfRule>
  </conditionalFormatting>
  <conditionalFormatting sqref="B9:F9 K9">
    <cfRule type="expression" dxfId="81" priority="4">
      <formula>$B$9="E"</formula>
    </cfRule>
    <cfRule type="expression" dxfId="80" priority="5">
      <formula>$B$9="S"</formula>
    </cfRule>
  </conditionalFormatting>
  <conditionalFormatting sqref="B10:F10 K10">
    <cfRule type="expression" dxfId="79" priority="6">
      <formula>$B$10="E"</formula>
    </cfRule>
    <cfRule type="expression" dxfId="78" priority="7">
      <formula>$B$10="S"</formula>
    </cfRule>
  </conditionalFormatting>
  <conditionalFormatting sqref="B11:F11 K11">
    <cfRule type="expression" dxfId="77" priority="8">
      <formula>$B$11="E"</formula>
    </cfRule>
    <cfRule type="expression" dxfId="76" priority="9">
      <formula>$B$11="S"</formula>
    </cfRule>
  </conditionalFormatting>
  <conditionalFormatting sqref="K12 B12:E12">
    <cfRule type="expression" dxfId="75" priority="10">
      <formula>$B$12="E"</formula>
    </cfRule>
    <cfRule type="expression" dxfId="74" priority="11">
      <formula>$B$12="S"</formula>
    </cfRule>
  </conditionalFormatting>
  <conditionalFormatting sqref="B13:F13 K13">
    <cfRule type="expression" dxfId="73" priority="12">
      <formula>$B$13="E"</formula>
    </cfRule>
    <cfRule type="expression" dxfId="72" priority="13">
      <formula>$B$13="S"</formula>
    </cfRule>
  </conditionalFormatting>
  <conditionalFormatting sqref="B14:F14 K14">
    <cfRule type="expression" dxfId="71" priority="14">
      <formula>$B$14="E"</formula>
    </cfRule>
    <cfRule type="expression" dxfId="70" priority="15">
      <formula>$B$14="S"</formula>
    </cfRule>
  </conditionalFormatting>
  <conditionalFormatting sqref="B15:F15 K15">
    <cfRule type="expression" dxfId="69" priority="16">
      <formula>$B$15="E"</formula>
    </cfRule>
    <cfRule type="expression" dxfId="68" priority="17">
      <formula>$B$15="S"</formula>
    </cfRule>
  </conditionalFormatting>
  <conditionalFormatting sqref="C17:C18 B16:F16 K16">
    <cfRule type="expression" dxfId="67" priority="18">
      <formula>$B$16="E"</formula>
    </cfRule>
    <cfRule type="expression" dxfId="66" priority="19">
      <formula>$B$16="S"</formula>
    </cfRule>
  </conditionalFormatting>
  <conditionalFormatting sqref="B17 D17:F17 K17">
    <cfRule type="expression" dxfId="65" priority="20">
      <formula>$B$17="E"</formula>
    </cfRule>
    <cfRule type="expression" dxfId="64" priority="21">
      <formula>$B$17="S"</formula>
    </cfRule>
  </conditionalFormatting>
  <conditionalFormatting sqref="B18 D18:F18 K18">
    <cfRule type="expression" dxfId="63" priority="22">
      <formula>$B$18="E"</formula>
    </cfRule>
    <cfRule type="expression" dxfId="62" priority="23">
      <formula>$B$18="S"</formula>
    </cfRule>
  </conditionalFormatting>
  <conditionalFormatting sqref="B19:K19">
    <cfRule type="expression" dxfId="61" priority="24">
      <formula>$B$19="E"</formula>
    </cfRule>
    <cfRule type="expression" dxfId="60" priority="25">
      <formula>$B$19="S"</formula>
    </cfRule>
  </conditionalFormatting>
  <conditionalFormatting sqref="B20:K20">
    <cfRule type="expression" dxfId="59" priority="26">
      <formula>$B$20="E"</formula>
    </cfRule>
    <cfRule type="expression" dxfId="58" priority="27">
      <formula>$B$20="S"</formula>
    </cfRule>
  </conditionalFormatting>
  <conditionalFormatting sqref="J7:K7 B7:G7 G8:G18 H8 J9:J18 H10:I18 B21:K33">
    <cfRule type="expression" dxfId="57" priority="28">
      <formula>#REF!="E"</formula>
    </cfRule>
    <cfRule type="expression" dxfId="56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4" workbookViewId="0">
      <selection activeCell="F41" sqref="F41"/>
    </sheetView>
  </sheetViews>
  <sheetFormatPr baseColWidth="10" defaultColWidth="10.85546875" defaultRowHeight="12.75"/>
  <cols>
    <col min="1" max="1" width="9.7109375" customWidth="1"/>
    <col min="3" max="3" width="13.7109375" customWidth="1"/>
    <col min="4" max="4" width="27.140625" bestFit="1" customWidth="1"/>
    <col min="5" max="5" width="25.85546875" bestFit="1" customWidth="1"/>
    <col min="6" max="6" width="56.7109375" bestFit="1" customWidth="1"/>
    <col min="7" max="7" width="22" customWidth="1"/>
    <col min="8" max="8" width="18" customWidth="1"/>
    <col min="9" max="9" width="24.7109375" customWidth="1"/>
    <col min="10" max="10" width="78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239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90" t="s">
        <v>36</v>
      </c>
      <c r="C6" s="113">
        <v>44634</v>
      </c>
      <c r="D6" s="104">
        <v>3</v>
      </c>
      <c r="E6" s="104" t="s">
        <v>240</v>
      </c>
      <c r="F6" s="87" t="s">
        <v>87</v>
      </c>
      <c r="G6" s="87" t="s">
        <v>244</v>
      </c>
      <c r="H6" s="87"/>
      <c r="I6" s="121">
        <v>3</v>
      </c>
      <c r="J6" s="87"/>
      <c r="K6" s="104">
        <v>3</v>
      </c>
    </row>
    <row r="7" spans="1:11">
      <c r="A7" s="15">
        <v>2</v>
      </c>
      <c r="B7" s="78" t="s">
        <v>40</v>
      </c>
      <c r="C7" s="71">
        <v>44694</v>
      </c>
      <c r="D7" s="72">
        <v>3</v>
      </c>
      <c r="E7" s="72" t="s">
        <v>87</v>
      </c>
      <c r="F7" s="75" t="s">
        <v>235</v>
      </c>
      <c r="G7" s="75" t="s">
        <v>244</v>
      </c>
      <c r="H7" s="96"/>
      <c r="I7" s="96"/>
      <c r="J7" s="75"/>
      <c r="K7" s="75">
        <v>3</v>
      </c>
    </row>
    <row r="8" spans="1:11">
      <c r="A8" s="15">
        <v>3</v>
      </c>
      <c r="B8" s="135" t="s">
        <v>36</v>
      </c>
      <c r="C8" s="130">
        <v>44694</v>
      </c>
      <c r="D8" s="131">
        <v>3</v>
      </c>
      <c r="E8" s="131" t="s">
        <v>87</v>
      </c>
      <c r="F8" s="133" t="s">
        <v>235</v>
      </c>
      <c r="G8" s="133" t="s">
        <v>244</v>
      </c>
      <c r="H8" s="136"/>
      <c r="I8" s="136"/>
      <c r="J8" s="133"/>
      <c r="K8" s="133">
        <v>3</v>
      </c>
    </row>
    <row r="9" spans="1:11">
      <c r="A9" s="15">
        <v>4</v>
      </c>
      <c r="B9" s="129" t="s">
        <v>36</v>
      </c>
      <c r="C9" s="130">
        <v>44791</v>
      </c>
      <c r="D9" s="131">
        <v>16</v>
      </c>
      <c r="E9" s="131" t="s">
        <v>254</v>
      </c>
      <c r="F9" s="132" t="s">
        <v>87</v>
      </c>
      <c r="G9" s="133" t="s">
        <v>244</v>
      </c>
      <c r="H9" s="134"/>
      <c r="I9" s="134">
        <v>3</v>
      </c>
      <c r="J9" s="133"/>
      <c r="K9" s="132">
        <v>19</v>
      </c>
    </row>
    <row r="10" spans="1:11">
      <c r="A10" s="15">
        <v>5</v>
      </c>
      <c r="B10" s="78" t="s">
        <v>40</v>
      </c>
      <c r="C10" s="71">
        <v>44847</v>
      </c>
      <c r="D10" s="72">
        <v>16</v>
      </c>
      <c r="E10" s="72" t="s">
        <v>87</v>
      </c>
      <c r="F10" s="75" t="s">
        <v>235</v>
      </c>
      <c r="G10" s="75" t="s">
        <v>244</v>
      </c>
      <c r="H10" s="96"/>
      <c r="I10" s="96"/>
      <c r="J10" s="75"/>
      <c r="K10" s="75">
        <v>19</v>
      </c>
    </row>
    <row r="11" spans="1:11">
      <c r="A11" s="15">
        <v>6</v>
      </c>
      <c r="B11" s="135" t="s">
        <v>36</v>
      </c>
      <c r="C11" s="130">
        <v>44847</v>
      </c>
      <c r="D11" s="131">
        <v>16</v>
      </c>
      <c r="E11" s="131" t="s">
        <v>87</v>
      </c>
      <c r="F11" s="133" t="s">
        <v>235</v>
      </c>
      <c r="G11" s="133" t="s">
        <v>244</v>
      </c>
      <c r="H11" s="136"/>
      <c r="I11" s="136"/>
      <c r="J11" s="133"/>
      <c r="K11" s="133">
        <v>19</v>
      </c>
    </row>
    <row r="12" spans="1:11">
      <c r="A12" s="15">
        <v>7</v>
      </c>
      <c r="B12" s="101" t="s">
        <v>40</v>
      </c>
      <c r="C12" s="71">
        <v>44894</v>
      </c>
      <c r="D12" s="72">
        <v>3</v>
      </c>
      <c r="E12" s="72" t="s">
        <v>235</v>
      </c>
      <c r="F12" s="76" t="s">
        <v>257</v>
      </c>
      <c r="G12" s="75" t="s">
        <v>244</v>
      </c>
      <c r="H12" s="102"/>
      <c r="I12" s="102">
        <v>3</v>
      </c>
      <c r="J12" s="75"/>
      <c r="K12" s="76">
        <v>19</v>
      </c>
    </row>
    <row r="13" spans="1:11" ht="11.1" customHeight="1">
      <c r="A13" s="15">
        <v>8</v>
      </c>
      <c r="B13" s="129" t="s">
        <v>36</v>
      </c>
      <c r="C13" s="130">
        <v>44894</v>
      </c>
      <c r="D13" s="131">
        <v>3</v>
      </c>
      <c r="E13" s="131" t="s">
        <v>235</v>
      </c>
      <c r="F13" s="132" t="s">
        <v>257</v>
      </c>
      <c r="G13" s="133" t="s">
        <v>244</v>
      </c>
      <c r="H13" s="134"/>
      <c r="I13" s="134">
        <v>3</v>
      </c>
      <c r="J13" s="133"/>
      <c r="K13" s="132">
        <v>19</v>
      </c>
    </row>
    <row r="14" spans="1:11" ht="11.1" customHeight="1">
      <c r="A14" s="15">
        <v>9</v>
      </c>
      <c r="B14" s="101" t="s">
        <v>40</v>
      </c>
      <c r="C14" s="71">
        <v>44966</v>
      </c>
      <c r="D14" s="72">
        <v>2</v>
      </c>
      <c r="E14" s="72" t="s">
        <v>257</v>
      </c>
      <c r="F14" s="76" t="s">
        <v>235</v>
      </c>
      <c r="G14" s="75" t="s">
        <v>244</v>
      </c>
      <c r="H14" s="102"/>
      <c r="I14" s="102">
        <v>3</v>
      </c>
      <c r="J14" s="75"/>
      <c r="K14" s="76">
        <v>19</v>
      </c>
    </row>
    <row r="15" spans="1:11">
      <c r="A15" s="15">
        <v>10</v>
      </c>
      <c r="B15" s="129" t="s">
        <v>36</v>
      </c>
      <c r="C15" s="130">
        <v>44966</v>
      </c>
      <c r="D15" s="131">
        <v>2</v>
      </c>
      <c r="E15" s="131" t="s">
        <v>257</v>
      </c>
      <c r="F15" s="133" t="s">
        <v>235</v>
      </c>
      <c r="G15" s="133" t="s">
        <v>244</v>
      </c>
      <c r="H15" s="133"/>
      <c r="I15" s="134">
        <v>3</v>
      </c>
      <c r="J15" s="133"/>
      <c r="K15" s="132">
        <v>19</v>
      </c>
    </row>
    <row r="16" spans="1:11">
      <c r="A16" s="15">
        <v>11</v>
      </c>
      <c r="B16" s="101" t="s">
        <v>40</v>
      </c>
      <c r="C16" s="71">
        <v>44970</v>
      </c>
      <c r="D16" s="72">
        <v>1</v>
      </c>
      <c r="E16" s="72" t="s">
        <v>257</v>
      </c>
      <c r="F16" s="76" t="s">
        <v>99</v>
      </c>
      <c r="G16" s="75" t="s">
        <v>284</v>
      </c>
      <c r="H16" s="75"/>
      <c r="I16" s="102">
        <v>3</v>
      </c>
      <c r="J16" s="75" t="s">
        <v>285</v>
      </c>
      <c r="K16" s="76">
        <v>18</v>
      </c>
    </row>
    <row r="17" spans="1:11" s="185" customFormat="1">
      <c r="A17" s="184">
        <v>12</v>
      </c>
      <c r="B17" s="78" t="s">
        <v>40</v>
      </c>
      <c r="C17" s="151">
        <v>45112</v>
      </c>
      <c r="D17" s="77" t="s">
        <v>335</v>
      </c>
      <c r="E17" s="77" t="s">
        <v>334</v>
      </c>
      <c r="F17" s="75" t="s">
        <v>333</v>
      </c>
      <c r="G17" s="75" t="s">
        <v>284</v>
      </c>
      <c r="H17" s="75"/>
      <c r="I17" s="75"/>
      <c r="J17" s="75"/>
      <c r="K17" s="75">
        <v>18</v>
      </c>
    </row>
    <row r="18" spans="1:11">
      <c r="A18" s="15">
        <v>13</v>
      </c>
      <c r="B18" s="129" t="s">
        <v>36</v>
      </c>
      <c r="C18" s="130">
        <v>45112</v>
      </c>
      <c r="D18" s="131" t="s">
        <v>335</v>
      </c>
      <c r="E18" s="131" t="s">
        <v>334</v>
      </c>
      <c r="F18" s="132" t="s">
        <v>336</v>
      </c>
      <c r="G18" s="133" t="s">
        <v>284</v>
      </c>
      <c r="H18" s="133"/>
      <c r="I18" s="133"/>
      <c r="J18" s="133"/>
      <c r="K18" s="132">
        <v>18</v>
      </c>
    </row>
    <row r="19" spans="1:11">
      <c r="A19" s="15">
        <v>14</v>
      </c>
      <c r="B19" s="129" t="s">
        <v>36</v>
      </c>
      <c r="C19" s="130">
        <v>45112</v>
      </c>
      <c r="D19" s="131" t="s">
        <v>337</v>
      </c>
      <c r="E19" s="132" t="s">
        <v>336</v>
      </c>
      <c r="F19" s="132" t="s">
        <v>336</v>
      </c>
      <c r="G19" s="133" t="s">
        <v>284</v>
      </c>
      <c r="H19" s="133"/>
      <c r="I19" s="133"/>
      <c r="J19" s="133"/>
      <c r="K19" s="132">
        <f>K18+246</f>
        <v>264</v>
      </c>
    </row>
    <row r="20" spans="1:11">
      <c r="A20" s="15">
        <v>15</v>
      </c>
      <c r="B20" s="101" t="s">
        <v>40</v>
      </c>
      <c r="C20" s="71">
        <v>45126</v>
      </c>
      <c r="D20" s="72">
        <v>20</v>
      </c>
      <c r="E20" s="72" t="s">
        <v>248</v>
      </c>
      <c r="F20" s="76" t="s">
        <v>321</v>
      </c>
      <c r="G20" s="75" t="s">
        <v>244</v>
      </c>
      <c r="H20" s="75"/>
      <c r="I20" s="75"/>
      <c r="J20" s="75"/>
      <c r="K20" s="72">
        <f>K19-D20</f>
        <v>244</v>
      </c>
    </row>
    <row r="21" spans="1:11">
      <c r="A21" s="15"/>
      <c r="B21" s="101" t="s">
        <v>40</v>
      </c>
      <c r="C21" s="71">
        <v>45132</v>
      </c>
      <c r="D21" s="72">
        <v>30</v>
      </c>
      <c r="E21" s="72" t="s">
        <v>248</v>
      </c>
      <c r="F21" s="76" t="s">
        <v>339</v>
      </c>
      <c r="G21" s="75" t="s">
        <v>244</v>
      </c>
      <c r="H21" s="75"/>
      <c r="I21" s="75"/>
      <c r="J21" s="75"/>
      <c r="K21" s="72">
        <f t="shared" ref="K21:K29" si="0">K20-D21</f>
        <v>214</v>
      </c>
    </row>
    <row r="22" spans="1:11">
      <c r="A22" s="15">
        <v>16</v>
      </c>
      <c r="B22" s="101" t="s">
        <v>40</v>
      </c>
      <c r="C22" s="71">
        <v>45135</v>
      </c>
      <c r="D22" s="72">
        <v>15</v>
      </c>
      <c r="E22" s="72" t="s">
        <v>248</v>
      </c>
      <c r="F22" s="76" t="s">
        <v>321</v>
      </c>
      <c r="G22" s="75" t="s">
        <v>244</v>
      </c>
      <c r="H22" s="75"/>
      <c r="I22" s="75"/>
      <c r="J22" s="75"/>
      <c r="K22" s="72">
        <f t="shared" si="0"/>
        <v>199</v>
      </c>
    </row>
    <row r="23" spans="1:11">
      <c r="A23" s="15"/>
      <c r="B23" s="101" t="s">
        <v>40</v>
      </c>
      <c r="C23" s="71">
        <v>45138</v>
      </c>
      <c r="D23" s="72">
        <v>20</v>
      </c>
      <c r="E23" s="72" t="s">
        <v>248</v>
      </c>
      <c r="F23" s="76" t="s">
        <v>339</v>
      </c>
      <c r="G23" s="75" t="s">
        <v>244</v>
      </c>
      <c r="H23" s="75"/>
      <c r="I23" s="75"/>
      <c r="J23" s="75"/>
      <c r="K23" s="72">
        <f t="shared" si="0"/>
        <v>179</v>
      </c>
    </row>
    <row r="24" spans="1:11">
      <c r="A24" s="15">
        <v>17</v>
      </c>
      <c r="B24" s="101" t="s">
        <v>40</v>
      </c>
      <c r="C24" s="71">
        <v>45139</v>
      </c>
      <c r="D24" s="72">
        <v>15</v>
      </c>
      <c r="E24" s="72" t="s">
        <v>248</v>
      </c>
      <c r="F24" s="76" t="s">
        <v>321</v>
      </c>
      <c r="G24" s="75" t="s">
        <v>244</v>
      </c>
      <c r="H24" s="76"/>
      <c r="I24" s="76"/>
      <c r="J24" s="76"/>
      <c r="K24" s="72">
        <f t="shared" si="0"/>
        <v>164</v>
      </c>
    </row>
    <row r="25" spans="1:11">
      <c r="A25" s="15"/>
      <c r="B25" s="101" t="s">
        <v>40</v>
      </c>
      <c r="C25" s="71">
        <v>45139</v>
      </c>
      <c r="D25" s="72">
        <v>30</v>
      </c>
      <c r="E25" s="72" t="s">
        <v>248</v>
      </c>
      <c r="F25" s="76" t="s">
        <v>339</v>
      </c>
      <c r="G25" s="75" t="s">
        <v>244</v>
      </c>
      <c r="H25" s="76"/>
      <c r="I25" s="76"/>
      <c r="J25" s="76"/>
      <c r="K25" s="72">
        <f t="shared" si="0"/>
        <v>134</v>
      </c>
    </row>
    <row r="26" spans="1:11">
      <c r="A26" s="15"/>
      <c r="B26" s="101" t="s">
        <v>40</v>
      </c>
      <c r="C26" s="71">
        <v>45141</v>
      </c>
      <c r="D26" s="72">
        <v>2</v>
      </c>
      <c r="E26" s="72" t="s">
        <v>235</v>
      </c>
      <c r="F26" s="76" t="s">
        <v>342</v>
      </c>
      <c r="G26" s="75" t="s">
        <v>244</v>
      </c>
      <c r="H26" s="76"/>
      <c r="I26" s="76"/>
      <c r="J26" s="76"/>
      <c r="K26" s="72">
        <v>134</v>
      </c>
    </row>
    <row r="27" spans="1:11">
      <c r="A27" s="15"/>
      <c r="B27" s="129" t="s">
        <v>36</v>
      </c>
      <c r="C27" s="130">
        <v>45141</v>
      </c>
      <c r="D27" s="131">
        <v>2</v>
      </c>
      <c r="E27" s="131" t="s">
        <v>235</v>
      </c>
      <c r="F27" s="132" t="s">
        <v>342</v>
      </c>
      <c r="G27" s="133" t="s">
        <v>244</v>
      </c>
      <c r="H27" s="132"/>
      <c r="I27" s="132"/>
      <c r="J27" s="132"/>
      <c r="K27" s="131">
        <v>134</v>
      </c>
    </row>
    <row r="28" spans="1:11">
      <c r="A28" s="15">
        <v>18</v>
      </c>
      <c r="B28" s="101" t="s">
        <v>40</v>
      </c>
      <c r="C28" s="71">
        <v>45141</v>
      </c>
      <c r="D28" s="72">
        <v>10</v>
      </c>
      <c r="E28" s="72" t="s">
        <v>248</v>
      </c>
      <c r="F28" s="76" t="s">
        <v>321</v>
      </c>
      <c r="G28" s="75" t="s">
        <v>244</v>
      </c>
      <c r="H28" s="76"/>
      <c r="I28" s="76"/>
      <c r="J28" s="76"/>
      <c r="K28" s="72">
        <f>K25-D28</f>
        <v>124</v>
      </c>
    </row>
    <row r="29" spans="1:11">
      <c r="A29" s="15">
        <v>19</v>
      </c>
      <c r="B29" s="78" t="s">
        <v>40</v>
      </c>
      <c r="C29" s="71">
        <v>45141</v>
      </c>
      <c r="D29" s="72">
        <v>18</v>
      </c>
      <c r="E29" s="72" t="s">
        <v>248</v>
      </c>
      <c r="F29" s="76" t="s">
        <v>339</v>
      </c>
      <c r="G29" s="75" t="s">
        <v>244</v>
      </c>
      <c r="H29" s="75"/>
      <c r="I29" s="75"/>
      <c r="J29" s="75"/>
      <c r="K29" s="72">
        <f t="shared" si="0"/>
        <v>106</v>
      </c>
    </row>
    <row r="30" spans="1:11">
      <c r="A30" s="15">
        <v>20</v>
      </c>
      <c r="B30" s="78" t="s">
        <v>40</v>
      </c>
      <c r="C30" s="71">
        <v>45167</v>
      </c>
      <c r="D30" s="72">
        <v>80</v>
      </c>
      <c r="E30" s="72" t="s">
        <v>248</v>
      </c>
      <c r="F30" s="75" t="s">
        <v>340</v>
      </c>
      <c r="G30" s="75" t="s">
        <v>244</v>
      </c>
      <c r="H30" s="75"/>
      <c r="I30" s="75"/>
      <c r="J30" s="75"/>
      <c r="K30" s="72">
        <f>K29-D30</f>
        <v>26</v>
      </c>
    </row>
    <row r="31" spans="1:11">
      <c r="A31" s="15">
        <v>21</v>
      </c>
      <c r="B31" s="101" t="s">
        <v>40</v>
      </c>
      <c r="C31" s="71">
        <v>45168</v>
      </c>
      <c r="D31" s="72">
        <v>6</v>
      </c>
      <c r="E31" s="72" t="s">
        <v>62</v>
      </c>
      <c r="F31" s="75" t="s">
        <v>341</v>
      </c>
      <c r="G31" s="75" t="s">
        <v>244</v>
      </c>
      <c r="H31" s="75"/>
      <c r="I31" s="75"/>
      <c r="J31" s="75"/>
      <c r="K31" s="72">
        <v>18</v>
      </c>
    </row>
    <row r="32" spans="1:11">
      <c r="A32" s="15">
        <v>22</v>
      </c>
      <c r="B32" s="78" t="s">
        <v>40</v>
      </c>
      <c r="C32" s="71">
        <v>45199</v>
      </c>
      <c r="D32" s="72">
        <v>1</v>
      </c>
      <c r="E32" s="72" t="s">
        <v>235</v>
      </c>
      <c r="F32" s="75" t="s">
        <v>99</v>
      </c>
      <c r="G32" s="75" t="s">
        <v>244</v>
      </c>
      <c r="H32" s="75"/>
      <c r="I32" s="75"/>
      <c r="J32" s="75"/>
      <c r="K32" s="72">
        <f t="shared" ref="K32:K37" si="1">K31-D32</f>
        <v>17</v>
      </c>
    </row>
    <row r="33" spans="1:11">
      <c r="A33" s="15">
        <v>23</v>
      </c>
      <c r="B33" s="78" t="s">
        <v>40</v>
      </c>
      <c r="C33" s="71">
        <v>45279</v>
      </c>
      <c r="D33" s="72">
        <v>1</v>
      </c>
      <c r="E33" s="72" t="s">
        <v>229</v>
      </c>
      <c r="F33" s="75" t="s">
        <v>371</v>
      </c>
      <c r="G33" s="75" t="s">
        <v>244</v>
      </c>
      <c r="H33" s="75"/>
      <c r="I33" s="102">
        <v>3</v>
      </c>
      <c r="J33" s="75"/>
      <c r="K33" s="72">
        <f>K32</f>
        <v>17</v>
      </c>
    </row>
    <row r="34" spans="1:11">
      <c r="A34" s="15">
        <v>24</v>
      </c>
      <c r="B34" s="135" t="s">
        <v>36</v>
      </c>
      <c r="C34" s="155">
        <v>45280</v>
      </c>
      <c r="D34" s="139">
        <v>1</v>
      </c>
      <c r="E34" s="139" t="s">
        <v>372</v>
      </c>
      <c r="F34" s="133" t="s">
        <v>371</v>
      </c>
      <c r="G34" s="133" t="s">
        <v>244</v>
      </c>
      <c r="H34" s="133"/>
      <c r="I34" s="133"/>
      <c r="J34" s="133"/>
      <c r="K34" s="139">
        <f>K33</f>
        <v>17</v>
      </c>
    </row>
    <row r="35" spans="1:11">
      <c r="A35" s="15">
        <v>25</v>
      </c>
      <c r="B35" s="101" t="s">
        <v>40</v>
      </c>
      <c r="C35" s="71">
        <v>45628</v>
      </c>
      <c r="D35" s="72">
        <v>1</v>
      </c>
      <c r="E35" s="72" t="s">
        <v>235</v>
      </c>
      <c r="F35" s="75" t="s">
        <v>373</v>
      </c>
      <c r="G35" s="75" t="s">
        <v>244</v>
      </c>
      <c r="H35" s="75"/>
      <c r="I35" s="75"/>
      <c r="J35" s="75"/>
      <c r="K35" s="72">
        <f>K34</f>
        <v>17</v>
      </c>
    </row>
    <row r="36" spans="1:11">
      <c r="A36" s="15">
        <v>26</v>
      </c>
      <c r="B36" s="135" t="s">
        <v>36</v>
      </c>
      <c r="C36" s="130">
        <v>45628</v>
      </c>
      <c r="D36" s="131">
        <v>1</v>
      </c>
      <c r="E36" s="131" t="s">
        <v>235</v>
      </c>
      <c r="F36" s="133" t="s">
        <v>373</v>
      </c>
      <c r="G36" s="133" t="s">
        <v>244</v>
      </c>
      <c r="H36" s="133"/>
      <c r="I36" s="133"/>
      <c r="J36" s="133"/>
      <c r="K36" s="131">
        <f>K35</f>
        <v>17</v>
      </c>
    </row>
    <row r="37" spans="1:11">
      <c r="A37" s="15">
        <v>27</v>
      </c>
      <c r="B37" s="78" t="s">
        <v>40</v>
      </c>
      <c r="C37" s="71">
        <v>45300</v>
      </c>
      <c r="D37" s="72">
        <v>1</v>
      </c>
      <c r="E37" s="72" t="s">
        <v>229</v>
      </c>
      <c r="F37" s="75" t="s">
        <v>375</v>
      </c>
      <c r="G37" s="75" t="s">
        <v>244</v>
      </c>
      <c r="H37" s="75"/>
      <c r="I37" s="75"/>
      <c r="J37" s="75"/>
      <c r="K37" s="72">
        <f t="shared" si="1"/>
        <v>16</v>
      </c>
    </row>
    <row r="38" spans="1:11">
      <c r="A38" s="15">
        <v>28</v>
      </c>
      <c r="B38" s="135" t="s">
        <v>40</v>
      </c>
      <c r="C38" s="130">
        <v>45321</v>
      </c>
      <c r="D38" s="131">
        <v>1</v>
      </c>
      <c r="E38" s="131" t="s">
        <v>235</v>
      </c>
      <c r="F38" s="133" t="s">
        <v>229</v>
      </c>
      <c r="G38" s="133" t="s">
        <v>244</v>
      </c>
      <c r="H38" s="133"/>
      <c r="I38" s="133"/>
      <c r="J38" s="133"/>
      <c r="K38" s="131">
        <f>K37</f>
        <v>16</v>
      </c>
    </row>
    <row r="39" spans="1:11">
      <c r="A39" s="15">
        <v>29</v>
      </c>
      <c r="B39" s="78" t="s">
        <v>36</v>
      </c>
      <c r="C39" s="71">
        <v>45321</v>
      </c>
      <c r="D39" s="72">
        <v>1</v>
      </c>
      <c r="E39" s="72" t="s">
        <v>235</v>
      </c>
      <c r="F39" s="75" t="s">
        <v>382</v>
      </c>
      <c r="G39" s="75" t="s">
        <v>244</v>
      </c>
      <c r="H39" s="75"/>
      <c r="I39" s="75"/>
      <c r="J39" s="75"/>
      <c r="K39" s="72">
        <f>K38</f>
        <v>16</v>
      </c>
    </row>
    <row r="40" spans="1:11">
      <c r="A40" s="15">
        <v>30</v>
      </c>
      <c r="B40" s="78" t="s">
        <v>40</v>
      </c>
      <c r="C40" s="71">
        <v>45331</v>
      </c>
      <c r="D40" s="72">
        <v>4</v>
      </c>
      <c r="E40" s="72" t="s">
        <v>235</v>
      </c>
      <c r="F40" s="75" t="s">
        <v>87</v>
      </c>
      <c r="G40" s="75" t="s">
        <v>244</v>
      </c>
      <c r="H40" s="75"/>
      <c r="I40" s="75"/>
      <c r="J40" s="75"/>
      <c r="K40" s="72">
        <f>K39</f>
        <v>16</v>
      </c>
    </row>
    <row r="41" spans="1:11">
      <c r="A41" s="15">
        <v>31</v>
      </c>
      <c r="B41" s="135" t="s">
        <v>36</v>
      </c>
      <c r="C41" s="130">
        <v>45331</v>
      </c>
      <c r="D41" s="131">
        <v>4</v>
      </c>
      <c r="E41" s="131" t="s">
        <v>235</v>
      </c>
      <c r="F41" s="133" t="s">
        <v>87</v>
      </c>
      <c r="G41" s="133" t="s">
        <v>244</v>
      </c>
      <c r="H41" s="133"/>
      <c r="I41" s="133"/>
      <c r="J41" s="133"/>
      <c r="K41" s="131">
        <f>K40</f>
        <v>16</v>
      </c>
    </row>
    <row r="42" spans="1:11">
      <c r="A42" s="15"/>
      <c r="B42" s="78" t="s">
        <v>40</v>
      </c>
      <c r="C42" s="71">
        <v>45331</v>
      </c>
      <c r="D42" s="72">
        <v>1</v>
      </c>
      <c r="E42" s="72" t="s">
        <v>87</v>
      </c>
      <c r="F42" s="75" t="s">
        <v>390</v>
      </c>
      <c r="G42" s="75" t="s">
        <v>244</v>
      </c>
      <c r="H42" s="75"/>
      <c r="I42" s="75"/>
      <c r="J42" s="75"/>
      <c r="K42" s="72">
        <v>15</v>
      </c>
    </row>
    <row r="43" spans="1:11">
      <c r="A43" s="15"/>
      <c r="B43" s="16"/>
      <c r="C43" s="20"/>
      <c r="D43" s="21"/>
      <c r="E43" s="21"/>
      <c r="F43" s="19"/>
      <c r="G43" s="19"/>
      <c r="H43" s="19"/>
      <c r="I43" s="19"/>
      <c r="J43" s="19"/>
      <c r="K43" s="21"/>
    </row>
    <row r="44" spans="1:11">
      <c r="B44" s="26" t="s">
        <v>42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B45" s="26" t="s">
        <v>52</v>
      </c>
      <c r="C45" s="26"/>
      <c r="D45" s="26"/>
      <c r="E45" s="26"/>
      <c r="F45" s="26"/>
      <c r="G45" s="26"/>
      <c r="H45" s="26"/>
      <c r="I45" s="26"/>
      <c r="J45" s="26"/>
      <c r="K45" s="26"/>
    </row>
  </sheetData>
  <mergeCells count="1">
    <mergeCell ref="F1:K1"/>
  </mergeCells>
  <phoneticPr fontId="1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3"/>
  <sheetViews>
    <sheetView topLeftCell="A4" workbookViewId="0">
      <selection activeCell="K45" sqref="K45"/>
    </sheetView>
  </sheetViews>
  <sheetFormatPr baseColWidth="10" defaultRowHeight="12.75"/>
  <cols>
    <col min="3" max="3" width="10.85546875" style="127"/>
    <col min="4" max="4" width="18.140625" bestFit="1" customWidth="1"/>
    <col min="5" max="5" width="24.42578125" bestFit="1" customWidth="1"/>
    <col min="6" max="6" width="26.140625" bestFit="1" customWidth="1"/>
    <col min="7" max="7" width="21.7109375" bestFit="1" customWidth="1"/>
    <col min="8" max="8" width="18.140625" bestFit="1" customWidth="1"/>
    <col min="9" max="9" width="24.7109375" bestFit="1" customWidth="1"/>
    <col min="10" max="10" width="17" bestFit="1" customWidth="1"/>
    <col min="11" max="11" width="18.7109375" bestFit="1" customWidth="1"/>
  </cols>
  <sheetData>
    <row r="3" spans="1:11" ht="15.75">
      <c r="B3" s="2" t="s">
        <v>255</v>
      </c>
      <c r="C3" s="124"/>
    </row>
    <row r="5" spans="1:11" ht="15.75">
      <c r="B5" s="14" t="s">
        <v>26</v>
      </c>
      <c r="C5" s="125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>
        <v>1</v>
      </c>
      <c r="B6" s="129" t="s">
        <v>36</v>
      </c>
      <c r="C6" s="100">
        <v>44791</v>
      </c>
      <c r="D6" s="92">
        <v>16</v>
      </c>
      <c r="E6" s="92" t="s">
        <v>254</v>
      </c>
      <c r="F6" s="103" t="s">
        <v>87</v>
      </c>
      <c r="G6" s="87" t="s">
        <v>244</v>
      </c>
      <c r="H6" s="121">
        <v>3</v>
      </c>
      <c r="I6" s="121">
        <v>3</v>
      </c>
      <c r="J6" s="87"/>
      <c r="K6" s="103">
        <v>16</v>
      </c>
    </row>
    <row r="7" spans="1:11">
      <c r="A7">
        <v>2</v>
      </c>
      <c r="B7" s="101" t="s">
        <v>40</v>
      </c>
      <c r="C7" s="126">
        <v>44847</v>
      </c>
      <c r="D7" s="72">
        <v>8</v>
      </c>
      <c r="E7" s="72" t="s">
        <v>87</v>
      </c>
      <c r="F7" s="76" t="s">
        <v>235</v>
      </c>
      <c r="G7" s="75" t="s">
        <v>244</v>
      </c>
      <c r="H7" s="102"/>
      <c r="I7" s="102"/>
      <c r="J7" s="75"/>
      <c r="K7" s="76">
        <v>16</v>
      </c>
    </row>
    <row r="8" spans="1:11">
      <c r="A8">
        <v>3</v>
      </c>
      <c r="B8" s="129" t="s">
        <v>36</v>
      </c>
      <c r="C8" s="137">
        <v>44847</v>
      </c>
      <c r="D8" s="131">
        <v>8</v>
      </c>
      <c r="E8" s="131" t="s">
        <v>87</v>
      </c>
      <c r="F8" s="132" t="s">
        <v>235</v>
      </c>
      <c r="G8" s="133" t="s">
        <v>244</v>
      </c>
      <c r="H8" s="134"/>
      <c r="I8" s="134"/>
      <c r="J8" s="133"/>
      <c r="K8" s="132">
        <v>16</v>
      </c>
    </row>
    <row r="9" spans="1:11">
      <c r="A9">
        <v>4</v>
      </c>
      <c r="B9" s="101" t="s">
        <v>40</v>
      </c>
      <c r="C9" s="126">
        <v>44847</v>
      </c>
      <c r="D9" s="72">
        <v>8</v>
      </c>
      <c r="E9" s="72" t="s">
        <v>87</v>
      </c>
      <c r="F9" s="76" t="s">
        <v>257</v>
      </c>
      <c r="G9" s="75" t="s">
        <v>244</v>
      </c>
      <c r="H9" s="102"/>
      <c r="I9" s="102">
        <v>3</v>
      </c>
      <c r="J9" s="75"/>
      <c r="K9" s="76">
        <v>16</v>
      </c>
    </row>
    <row r="10" spans="1:11">
      <c r="A10">
        <v>5</v>
      </c>
      <c r="B10" s="93" t="s">
        <v>36</v>
      </c>
      <c r="C10" s="100">
        <v>44847</v>
      </c>
      <c r="D10" s="92">
        <v>8</v>
      </c>
      <c r="E10" s="92" t="s">
        <v>87</v>
      </c>
      <c r="F10" s="103" t="s">
        <v>257</v>
      </c>
      <c r="G10" s="87" t="s">
        <v>244</v>
      </c>
      <c r="H10" s="121"/>
      <c r="I10" s="121">
        <v>3</v>
      </c>
      <c r="J10" s="87"/>
      <c r="K10" s="103">
        <v>16</v>
      </c>
    </row>
    <row r="11" spans="1:11">
      <c r="A11">
        <v>6</v>
      </c>
      <c r="B11" s="101" t="s">
        <v>40</v>
      </c>
      <c r="C11" s="126">
        <v>44855</v>
      </c>
      <c r="D11" s="72">
        <v>2</v>
      </c>
      <c r="E11" s="72" t="s">
        <v>257</v>
      </c>
      <c r="F11" s="76" t="s">
        <v>235</v>
      </c>
      <c r="G11" s="75" t="s">
        <v>244</v>
      </c>
      <c r="H11" s="102"/>
      <c r="I11" s="102"/>
      <c r="J11" s="75"/>
      <c r="K11" s="76">
        <v>16</v>
      </c>
    </row>
    <row r="12" spans="1:11">
      <c r="A12">
        <v>7</v>
      </c>
      <c r="B12" s="135" t="s">
        <v>36</v>
      </c>
      <c r="C12" s="138">
        <v>44855</v>
      </c>
      <c r="D12" s="139">
        <v>2</v>
      </c>
      <c r="E12" s="139" t="s">
        <v>257</v>
      </c>
      <c r="F12" s="133" t="s">
        <v>235</v>
      </c>
      <c r="G12" s="133" t="s">
        <v>244</v>
      </c>
      <c r="H12" s="140"/>
      <c r="I12" s="140"/>
      <c r="J12" s="133"/>
      <c r="K12" s="133">
        <v>16</v>
      </c>
    </row>
    <row r="13" spans="1:11">
      <c r="A13">
        <v>8</v>
      </c>
      <c r="B13" s="101" t="s">
        <v>40</v>
      </c>
      <c r="C13" s="126">
        <v>44857</v>
      </c>
      <c r="D13" s="72">
        <v>6</v>
      </c>
      <c r="E13" s="72" t="s">
        <v>257</v>
      </c>
      <c r="F13" s="76" t="s">
        <v>235</v>
      </c>
      <c r="G13" s="75" t="s">
        <v>244</v>
      </c>
      <c r="H13" s="102"/>
      <c r="I13" s="102"/>
      <c r="J13" s="75"/>
      <c r="K13" s="76">
        <v>16</v>
      </c>
    </row>
    <row r="14" spans="1:11">
      <c r="A14">
        <v>9</v>
      </c>
      <c r="B14" s="129" t="s">
        <v>36</v>
      </c>
      <c r="C14" s="137">
        <v>44857</v>
      </c>
      <c r="D14" s="131">
        <v>6</v>
      </c>
      <c r="E14" s="131" t="s">
        <v>257</v>
      </c>
      <c r="F14" s="132" t="s">
        <v>235</v>
      </c>
      <c r="G14" s="133" t="s">
        <v>244</v>
      </c>
      <c r="H14" s="134"/>
      <c r="I14" s="134"/>
      <c r="J14" s="133"/>
      <c r="K14" s="132">
        <v>16</v>
      </c>
    </row>
    <row r="15" spans="1:11">
      <c r="A15">
        <v>10</v>
      </c>
      <c r="B15" s="93" t="s">
        <v>36</v>
      </c>
      <c r="C15" s="100">
        <v>44805</v>
      </c>
      <c r="D15" s="103">
        <v>50</v>
      </c>
      <c r="E15" s="103" t="s">
        <v>269</v>
      </c>
      <c r="F15" s="103" t="s">
        <v>248</v>
      </c>
      <c r="G15" s="103" t="s">
        <v>244</v>
      </c>
      <c r="H15" s="103"/>
      <c r="I15" s="103"/>
      <c r="J15" s="103"/>
      <c r="K15" s="103">
        <v>66</v>
      </c>
    </row>
    <row r="16" spans="1:11" ht="12.95" customHeight="1">
      <c r="A16">
        <v>11</v>
      </c>
      <c r="B16" s="101" t="s">
        <v>40</v>
      </c>
      <c r="C16" s="126">
        <v>44965</v>
      </c>
      <c r="D16" s="76">
        <v>5</v>
      </c>
      <c r="E16" s="76" t="s">
        <v>248</v>
      </c>
      <c r="F16" s="76" t="s">
        <v>283</v>
      </c>
      <c r="G16" s="76" t="s">
        <v>244</v>
      </c>
      <c r="H16" s="76"/>
      <c r="I16" s="102"/>
      <c r="J16" s="76"/>
      <c r="K16" s="76">
        <v>61</v>
      </c>
    </row>
    <row r="17" spans="1:12" s="25" customFormat="1">
      <c r="A17">
        <v>12</v>
      </c>
      <c r="B17" s="101" t="s">
        <v>40</v>
      </c>
      <c r="C17" s="126">
        <v>44966</v>
      </c>
      <c r="D17" s="76">
        <v>45</v>
      </c>
      <c r="E17" s="76" t="s">
        <v>248</v>
      </c>
      <c r="F17" s="76" t="s">
        <v>270</v>
      </c>
      <c r="G17" s="76" t="s">
        <v>244</v>
      </c>
      <c r="H17" s="76"/>
      <c r="I17" s="102">
        <v>3</v>
      </c>
      <c r="J17" s="76"/>
      <c r="K17" s="76">
        <v>61</v>
      </c>
      <c r="L17" s="128"/>
    </row>
    <row r="18" spans="1:12">
      <c r="A18">
        <v>13</v>
      </c>
      <c r="B18" s="129" t="s">
        <v>36</v>
      </c>
      <c r="C18" s="137">
        <v>44966</v>
      </c>
      <c r="D18" s="132">
        <v>45</v>
      </c>
      <c r="E18" s="132" t="s">
        <v>248</v>
      </c>
      <c r="F18" s="132" t="s">
        <v>270</v>
      </c>
      <c r="G18" s="132" t="s">
        <v>244</v>
      </c>
      <c r="H18" s="132"/>
      <c r="I18" s="132"/>
      <c r="J18" s="132"/>
      <c r="K18" s="132">
        <v>61</v>
      </c>
    </row>
    <row r="19" spans="1:12">
      <c r="A19">
        <v>14</v>
      </c>
      <c r="B19" s="101" t="s">
        <v>40</v>
      </c>
      <c r="C19" s="126">
        <v>44970</v>
      </c>
      <c r="D19" s="76">
        <v>3</v>
      </c>
      <c r="E19" s="76" t="s">
        <v>270</v>
      </c>
      <c r="F19" s="76" t="s">
        <v>283</v>
      </c>
      <c r="G19" s="76" t="s">
        <v>244</v>
      </c>
      <c r="H19" s="76"/>
      <c r="I19" s="102"/>
      <c r="J19" s="76"/>
      <c r="K19" s="76">
        <f>K18-D19</f>
        <v>58</v>
      </c>
    </row>
    <row r="20" spans="1:12">
      <c r="A20">
        <v>15</v>
      </c>
      <c r="B20" s="101" t="s">
        <v>40</v>
      </c>
      <c r="C20" s="126">
        <v>44980</v>
      </c>
      <c r="D20" s="76">
        <v>2</v>
      </c>
      <c r="E20" s="76" t="s">
        <v>270</v>
      </c>
      <c r="F20" s="76" t="s">
        <v>283</v>
      </c>
      <c r="G20" s="76" t="s">
        <v>244</v>
      </c>
      <c r="H20" s="76"/>
      <c r="I20" s="102"/>
      <c r="J20" s="76"/>
      <c r="K20" s="76">
        <v>56</v>
      </c>
    </row>
    <row r="21" spans="1:12">
      <c r="A21">
        <v>16</v>
      </c>
      <c r="B21" s="101" t="s">
        <v>40</v>
      </c>
      <c r="C21" s="126">
        <v>44984</v>
      </c>
      <c r="D21" s="76">
        <v>3</v>
      </c>
      <c r="E21" s="76" t="s">
        <v>270</v>
      </c>
      <c r="F21" s="76" t="s">
        <v>283</v>
      </c>
      <c r="G21" s="76" t="s">
        <v>244</v>
      </c>
      <c r="H21" s="76"/>
      <c r="I21" s="102"/>
      <c r="J21" s="76"/>
      <c r="K21" s="76">
        <f>K20-D21</f>
        <v>53</v>
      </c>
    </row>
    <row r="22" spans="1:12">
      <c r="A22">
        <v>17</v>
      </c>
      <c r="B22" s="146" t="s">
        <v>40</v>
      </c>
      <c r="C22" s="141">
        <v>44958</v>
      </c>
      <c r="D22" s="142">
        <v>1</v>
      </c>
      <c r="E22" s="142" t="s">
        <v>270</v>
      </c>
      <c r="F22" s="142" t="s">
        <v>283</v>
      </c>
      <c r="G22" s="142" t="s">
        <v>244</v>
      </c>
      <c r="H22" s="142"/>
      <c r="I22" s="154"/>
      <c r="J22" s="142"/>
      <c r="K22" s="142">
        <f>K21-D22</f>
        <v>52</v>
      </c>
    </row>
    <row r="23" spans="1:12">
      <c r="A23">
        <v>16</v>
      </c>
      <c r="B23" s="101" t="s">
        <v>40</v>
      </c>
      <c r="C23" s="126">
        <v>44988</v>
      </c>
      <c r="D23" s="76">
        <v>4</v>
      </c>
      <c r="E23" s="76" t="s">
        <v>270</v>
      </c>
      <c r="F23" s="76" t="s">
        <v>283</v>
      </c>
      <c r="G23" s="76" t="s">
        <v>244</v>
      </c>
      <c r="H23" s="76"/>
      <c r="I23" s="102"/>
      <c r="J23" s="76"/>
      <c r="K23" s="76">
        <f>K22-D23</f>
        <v>48</v>
      </c>
    </row>
    <row r="24" spans="1:12">
      <c r="A24">
        <v>17</v>
      </c>
      <c r="B24" s="146" t="s">
        <v>40</v>
      </c>
      <c r="C24" s="141">
        <v>44991</v>
      </c>
      <c r="D24" s="142">
        <v>1</v>
      </c>
      <c r="E24" s="142" t="s">
        <v>270</v>
      </c>
      <c r="F24" s="142" t="s">
        <v>283</v>
      </c>
      <c r="G24" s="142" t="s">
        <v>244</v>
      </c>
      <c r="H24" s="142"/>
      <c r="I24" s="154"/>
      <c r="J24" s="142"/>
      <c r="K24" s="142">
        <f>K23-D24</f>
        <v>47</v>
      </c>
    </row>
    <row r="25" spans="1:12">
      <c r="A25">
        <v>18</v>
      </c>
      <c r="B25" s="146" t="s">
        <v>40</v>
      </c>
      <c r="C25" s="141">
        <v>44995</v>
      </c>
      <c r="D25" s="142">
        <v>2</v>
      </c>
      <c r="E25" s="142" t="s">
        <v>270</v>
      </c>
      <c r="F25" s="142" t="s">
        <v>283</v>
      </c>
      <c r="G25" s="142" t="s">
        <v>244</v>
      </c>
      <c r="H25" s="142"/>
      <c r="I25" s="154"/>
      <c r="J25" s="142"/>
      <c r="K25" s="142">
        <f>K24-D25</f>
        <v>45</v>
      </c>
    </row>
    <row r="26" spans="1:12">
      <c r="A26">
        <v>19</v>
      </c>
      <c r="B26" s="146" t="s">
        <v>40</v>
      </c>
      <c r="C26" s="141">
        <v>45012</v>
      </c>
      <c r="D26" s="142">
        <v>4</v>
      </c>
      <c r="E26" s="142" t="s">
        <v>270</v>
      </c>
      <c r="F26" s="142" t="s">
        <v>283</v>
      </c>
      <c r="G26" s="142" t="s">
        <v>244</v>
      </c>
      <c r="H26" s="142"/>
      <c r="I26" s="154"/>
      <c r="J26" s="142"/>
      <c r="K26" s="142">
        <f t="shared" ref="K26:K28" si="0">K25-D26</f>
        <v>41</v>
      </c>
    </row>
    <row r="27" spans="1:12">
      <c r="A27">
        <v>20</v>
      </c>
      <c r="B27" s="146" t="s">
        <v>40</v>
      </c>
      <c r="C27" s="141">
        <v>45048</v>
      </c>
      <c r="D27" s="142">
        <v>4</v>
      </c>
      <c r="E27" s="142" t="s">
        <v>270</v>
      </c>
      <c r="F27" s="142" t="s">
        <v>283</v>
      </c>
      <c r="G27" s="142" t="s">
        <v>244</v>
      </c>
      <c r="H27" s="142"/>
      <c r="I27" s="154"/>
      <c r="J27" s="142"/>
      <c r="K27" s="142">
        <f t="shared" si="0"/>
        <v>37</v>
      </c>
    </row>
    <row r="28" spans="1:12">
      <c r="A28">
        <v>21</v>
      </c>
      <c r="B28" s="146" t="s">
        <v>40</v>
      </c>
      <c r="C28" s="141">
        <v>45078</v>
      </c>
      <c r="D28" s="142">
        <v>3</v>
      </c>
      <c r="E28" s="142" t="s">
        <v>270</v>
      </c>
      <c r="F28" s="142" t="s">
        <v>283</v>
      </c>
      <c r="G28" s="142" t="s">
        <v>244</v>
      </c>
      <c r="H28" s="142"/>
      <c r="I28" s="154"/>
      <c r="J28" s="142"/>
      <c r="K28" s="142">
        <f t="shared" si="0"/>
        <v>34</v>
      </c>
    </row>
    <row r="29" spans="1:12">
      <c r="A29">
        <v>22</v>
      </c>
      <c r="B29" s="129" t="s">
        <v>36</v>
      </c>
      <c r="C29" s="137">
        <v>45198</v>
      </c>
      <c r="D29" s="132" t="s">
        <v>353</v>
      </c>
      <c r="E29" s="190" t="s">
        <v>270</v>
      </c>
      <c r="F29" s="190" t="s">
        <v>59</v>
      </c>
      <c r="G29" s="190" t="s">
        <v>244</v>
      </c>
      <c r="H29" s="132"/>
      <c r="I29" s="132"/>
      <c r="J29" s="132"/>
      <c r="K29" s="132">
        <f>K28</f>
        <v>34</v>
      </c>
    </row>
    <row r="30" spans="1:12">
      <c r="A30">
        <v>23</v>
      </c>
      <c r="B30" s="189" t="s">
        <v>36</v>
      </c>
      <c r="C30" s="137">
        <v>45208</v>
      </c>
      <c r="D30" s="190">
        <v>100</v>
      </c>
      <c r="E30" s="190" t="s">
        <v>354</v>
      </c>
      <c r="F30" s="132">
        <v>100</v>
      </c>
      <c r="G30" s="190" t="s">
        <v>244</v>
      </c>
      <c r="H30" s="132"/>
      <c r="I30" s="132"/>
      <c r="J30" s="132"/>
      <c r="K30" s="190">
        <f>K29+D30</f>
        <v>134</v>
      </c>
    </row>
    <row r="31" spans="1:12">
      <c r="A31">
        <v>24</v>
      </c>
      <c r="B31" s="191" t="s">
        <v>40</v>
      </c>
      <c r="C31" s="126">
        <v>45228</v>
      </c>
      <c r="D31" s="192">
        <v>20</v>
      </c>
      <c r="E31" s="192" t="s">
        <v>59</v>
      </c>
      <c r="F31" s="192" t="s">
        <v>355</v>
      </c>
      <c r="G31" s="192" t="s">
        <v>244</v>
      </c>
      <c r="H31" s="76"/>
      <c r="I31" s="76"/>
      <c r="J31" s="76"/>
      <c r="K31" s="76">
        <f>K30-D31</f>
        <v>114</v>
      </c>
    </row>
    <row r="32" spans="1:12">
      <c r="A32">
        <v>25</v>
      </c>
      <c r="B32" s="191" t="s">
        <v>40</v>
      </c>
      <c r="C32" s="126">
        <v>45233</v>
      </c>
      <c r="D32" s="192">
        <v>20</v>
      </c>
      <c r="E32" s="192" t="s">
        <v>59</v>
      </c>
      <c r="F32" s="192" t="s">
        <v>355</v>
      </c>
      <c r="G32" s="192" t="s">
        <v>244</v>
      </c>
      <c r="H32" s="76"/>
      <c r="I32" s="76"/>
      <c r="J32" s="76"/>
      <c r="K32" s="76">
        <f>K31-D32</f>
        <v>94</v>
      </c>
    </row>
    <row r="33" spans="1:11">
      <c r="A33">
        <v>26</v>
      </c>
      <c r="B33" s="191" t="s">
        <v>40</v>
      </c>
      <c r="C33" s="126">
        <v>45246</v>
      </c>
      <c r="D33" s="192">
        <v>31</v>
      </c>
      <c r="E33" s="192" t="s">
        <v>59</v>
      </c>
      <c r="F33" s="192" t="s">
        <v>355</v>
      </c>
      <c r="G33" s="192" t="s">
        <v>244</v>
      </c>
      <c r="H33" s="76"/>
      <c r="I33" s="76"/>
      <c r="J33" s="76"/>
      <c r="K33" s="76">
        <f>K32-D33</f>
        <v>63</v>
      </c>
    </row>
    <row r="34" spans="1:11">
      <c r="A34">
        <v>27</v>
      </c>
      <c r="B34" s="194" t="s">
        <v>40</v>
      </c>
      <c r="C34" s="196">
        <v>45260</v>
      </c>
      <c r="D34" s="76">
        <v>1</v>
      </c>
      <c r="E34" s="76" t="s">
        <v>235</v>
      </c>
      <c r="F34" s="76" t="s">
        <v>361</v>
      </c>
      <c r="G34" s="76" t="s">
        <v>244</v>
      </c>
      <c r="H34" s="76"/>
      <c r="I34" s="76"/>
      <c r="J34" s="76"/>
      <c r="K34" s="76">
        <f>K33</f>
        <v>63</v>
      </c>
    </row>
    <row r="35" spans="1:11">
      <c r="A35">
        <v>28</v>
      </c>
      <c r="B35" s="195" t="s">
        <v>36</v>
      </c>
      <c r="C35" s="197">
        <v>45260</v>
      </c>
      <c r="D35" s="132">
        <v>1</v>
      </c>
      <c r="E35" s="132" t="s">
        <v>235</v>
      </c>
      <c r="F35" s="132" t="s">
        <v>361</v>
      </c>
      <c r="G35" s="132" t="s">
        <v>244</v>
      </c>
      <c r="H35" s="132"/>
      <c r="I35" s="132"/>
      <c r="J35" s="132"/>
      <c r="K35" s="132">
        <f>K34</f>
        <v>63</v>
      </c>
    </row>
    <row r="36" spans="1:11">
      <c r="A36">
        <v>29</v>
      </c>
      <c r="B36" s="194" t="s">
        <v>40</v>
      </c>
      <c r="C36" s="196">
        <v>45265</v>
      </c>
      <c r="D36" s="76">
        <v>1</v>
      </c>
      <c r="E36" s="76" t="s">
        <v>229</v>
      </c>
      <c r="F36" s="76" t="s">
        <v>283</v>
      </c>
      <c r="G36" s="76" t="s">
        <v>244</v>
      </c>
      <c r="H36" s="76"/>
      <c r="I36" s="76"/>
      <c r="J36" s="76"/>
      <c r="K36" s="76">
        <f>K35-D36</f>
        <v>62</v>
      </c>
    </row>
    <row r="37" spans="1:11">
      <c r="A37">
        <v>30</v>
      </c>
      <c r="B37" s="194" t="s">
        <v>40</v>
      </c>
      <c r="C37" s="196">
        <v>45278</v>
      </c>
      <c r="D37" s="192">
        <v>4</v>
      </c>
      <c r="E37" s="192" t="s">
        <v>59</v>
      </c>
      <c r="F37" s="192" t="s">
        <v>355</v>
      </c>
      <c r="G37" s="192" t="s">
        <v>244</v>
      </c>
      <c r="H37" s="76"/>
      <c r="I37" s="76"/>
      <c r="J37" s="76"/>
      <c r="K37" s="76">
        <f>K36-D37</f>
        <v>58</v>
      </c>
    </row>
    <row r="38" spans="1:11">
      <c r="A38">
        <v>31</v>
      </c>
      <c r="B38" s="194" t="s">
        <v>40</v>
      </c>
      <c r="C38" s="196">
        <v>45294</v>
      </c>
      <c r="D38" s="76">
        <v>25</v>
      </c>
      <c r="E38" s="76" t="s">
        <v>59</v>
      </c>
      <c r="F38" s="76" t="s">
        <v>248</v>
      </c>
      <c r="G38" s="192" t="s">
        <v>244</v>
      </c>
      <c r="H38" s="76"/>
      <c r="I38" s="76"/>
      <c r="J38" s="76"/>
      <c r="K38" s="76">
        <f>K37</f>
        <v>58</v>
      </c>
    </row>
    <row r="39" spans="1:11">
      <c r="A39">
        <v>32</v>
      </c>
      <c r="B39" s="195" t="s">
        <v>36</v>
      </c>
      <c r="C39" s="197">
        <v>45294</v>
      </c>
      <c r="D39" s="132">
        <v>25</v>
      </c>
      <c r="E39" s="132" t="s">
        <v>59</v>
      </c>
      <c r="F39" s="132" t="s">
        <v>248</v>
      </c>
      <c r="G39" s="190" t="s">
        <v>244</v>
      </c>
      <c r="H39" s="132"/>
      <c r="I39" s="132"/>
      <c r="J39" s="132"/>
      <c r="K39" s="132">
        <f>K38</f>
        <v>58</v>
      </c>
    </row>
    <row r="40" spans="1:11">
      <c r="A40">
        <v>33</v>
      </c>
      <c r="B40" s="194" t="s">
        <v>40</v>
      </c>
      <c r="C40" s="196">
        <v>45299</v>
      </c>
      <c r="D40" s="76">
        <v>1</v>
      </c>
      <c r="E40" s="76" t="s">
        <v>374</v>
      </c>
      <c r="F40" s="76" t="s">
        <v>283</v>
      </c>
      <c r="G40" s="192" t="s">
        <v>244</v>
      </c>
      <c r="H40" s="76"/>
      <c r="I40" s="76"/>
      <c r="J40" s="76"/>
      <c r="K40" s="76">
        <f>K39-D40</f>
        <v>57</v>
      </c>
    </row>
    <row r="41" spans="1:11">
      <c r="A41">
        <v>34</v>
      </c>
      <c r="B41" s="194" t="s">
        <v>40</v>
      </c>
      <c r="C41" s="196">
        <v>45327</v>
      </c>
      <c r="D41" s="76">
        <v>1</v>
      </c>
      <c r="E41" s="76" t="s">
        <v>248</v>
      </c>
      <c r="F41" s="76" t="s">
        <v>283</v>
      </c>
      <c r="G41" s="192" t="s">
        <v>244</v>
      </c>
      <c r="H41" s="76"/>
      <c r="I41" s="76"/>
      <c r="J41" s="76"/>
      <c r="K41" s="76">
        <f t="shared" ref="K41" si="1">K40-D41</f>
        <v>56</v>
      </c>
    </row>
    <row r="42" spans="1:11">
      <c r="A42">
        <v>35</v>
      </c>
      <c r="B42" s="194" t="s">
        <v>40</v>
      </c>
      <c r="C42" s="196">
        <v>45331</v>
      </c>
      <c r="D42" s="76">
        <v>1</v>
      </c>
      <c r="E42" s="76" t="s">
        <v>374</v>
      </c>
      <c r="F42" s="76" t="s">
        <v>283</v>
      </c>
      <c r="G42" s="192" t="s">
        <v>244</v>
      </c>
      <c r="H42" s="76"/>
      <c r="I42" s="76"/>
      <c r="J42" s="76"/>
      <c r="K42" s="76">
        <f t="shared" ref="K42" si="2">K41-D42</f>
        <v>55</v>
      </c>
    </row>
    <row r="43" spans="1:11">
      <c r="A43">
        <v>36</v>
      </c>
      <c r="B43" s="194" t="s">
        <v>40</v>
      </c>
      <c r="C43" s="196">
        <v>45334</v>
      </c>
      <c r="D43" s="76">
        <v>1</v>
      </c>
      <c r="E43" s="76" t="s">
        <v>374</v>
      </c>
      <c r="F43" s="76" t="s">
        <v>283</v>
      </c>
      <c r="G43" s="192" t="s">
        <v>244</v>
      </c>
      <c r="H43" s="76"/>
      <c r="I43" s="76"/>
      <c r="J43" s="76"/>
      <c r="K43" s="76">
        <f t="shared" ref="K43:K44" si="3">K42-D43</f>
        <v>54</v>
      </c>
    </row>
    <row r="44" spans="1:11">
      <c r="A44">
        <v>37</v>
      </c>
      <c r="B44" s="194" t="s">
        <v>40</v>
      </c>
      <c r="C44" s="196">
        <v>45336</v>
      </c>
      <c r="D44" s="76">
        <v>2</v>
      </c>
      <c r="E44" s="76" t="s">
        <v>374</v>
      </c>
      <c r="F44" s="76" t="s">
        <v>283</v>
      </c>
      <c r="G44" s="192" t="s">
        <v>244</v>
      </c>
      <c r="H44" s="76"/>
      <c r="I44" s="76"/>
      <c r="J44" s="76"/>
      <c r="K44" s="76">
        <f t="shared" si="3"/>
        <v>52</v>
      </c>
    </row>
    <row r="45" spans="1:11">
      <c r="A45">
        <v>38</v>
      </c>
      <c r="B45" s="194" t="s">
        <v>40</v>
      </c>
      <c r="C45" s="196">
        <v>45341</v>
      </c>
      <c r="D45" s="76">
        <v>4</v>
      </c>
      <c r="E45" s="76" t="s">
        <v>374</v>
      </c>
      <c r="F45" s="76" t="s">
        <v>283</v>
      </c>
      <c r="G45" s="192" t="s">
        <v>244</v>
      </c>
      <c r="H45" s="76"/>
      <c r="I45" s="76"/>
      <c r="J45" s="76"/>
      <c r="K45" s="76">
        <f t="shared" ref="K45" si="4">K44-D45</f>
        <v>48</v>
      </c>
    </row>
    <row r="46" spans="1:11">
      <c r="B46" s="198"/>
      <c r="C46" s="199"/>
    </row>
    <row r="47" spans="1:11">
      <c r="B47" s="198"/>
      <c r="C47" s="199"/>
    </row>
    <row r="48" spans="1:11">
      <c r="B48" s="198"/>
      <c r="C48" s="199"/>
    </row>
    <row r="49" spans="2:3">
      <c r="B49" s="198"/>
      <c r="C49" s="199"/>
    </row>
    <row r="50" spans="2:3">
      <c r="B50" s="198"/>
      <c r="C50" s="199"/>
    </row>
    <row r="51" spans="2:3">
      <c r="B51" s="198"/>
      <c r="C51" s="199"/>
    </row>
    <row r="52" spans="2:3">
      <c r="B52" s="198"/>
      <c r="C52" s="199"/>
    </row>
    <row r="53" spans="2:3">
      <c r="B53" s="198"/>
      <c r="C53" s="199"/>
    </row>
  </sheetData>
  <autoFilter ref="A5:L44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C3" sqref="C3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196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28" t="s">
        <v>36</v>
      </c>
      <c r="C6" s="53">
        <v>43271</v>
      </c>
      <c r="D6" s="36">
        <v>60</v>
      </c>
      <c r="E6" s="30" t="s">
        <v>86</v>
      </c>
      <c r="F6" s="37" t="s">
        <v>87</v>
      </c>
      <c r="G6" s="37" t="s">
        <v>197</v>
      </c>
      <c r="H6" s="31"/>
      <c r="I6" s="37" t="s">
        <v>84</v>
      </c>
      <c r="J6" s="31"/>
      <c r="K6" s="36">
        <v>60</v>
      </c>
    </row>
    <row r="7" spans="1:11">
      <c r="A7" s="15">
        <v>2</v>
      </c>
      <c r="B7" s="38" t="s">
        <v>40</v>
      </c>
      <c r="C7" s="41">
        <v>43273</v>
      </c>
      <c r="D7" s="40">
        <v>1</v>
      </c>
      <c r="E7" s="40"/>
      <c r="F7" s="33" t="s">
        <v>87</v>
      </c>
      <c r="G7" s="33" t="s">
        <v>197</v>
      </c>
      <c r="H7" s="34"/>
      <c r="I7" s="34"/>
      <c r="J7" s="33" t="s">
        <v>198</v>
      </c>
      <c r="K7" s="33">
        <v>59</v>
      </c>
    </row>
    <row r="8" spans="1:11">
      <c r="A8" s="15">
        <v>3</v>
      </c>
      <c r="B8" s="38" t="s">
        <v>40</v>
      </c>
      <c r="C8" s="41">
        <v>43279</v>
      </c>
      <c r="D8" s="40">
        <v>1</v>
      </c>
      <c r="E8" s="40"/>
      <c r="F8" s="33" t="s">
        <v>87</v>
      </c>
      <c r="G8" s="33" t="s">
        <v>197</v>
      </c>
      <c r="H8" s="33"/>
      <c r="I8" s="34"/>
      <c r="J8" s="68" t="s">
        <v>198</v>
      </c>
      <c r="K8" s="33">
        <v>58</v>
      </c>
    </row>
    <row r="9" spans="1:11">
      <c r="A9" s="15">
        <v>4</v>
      </c>
      <c r="B9" s="28" t="s">
        <v>36</v>
      </c>
      <c r="C9" s="29">
        <v>43279</v>
      </c>
      <c r="D9" s="30">
        <v>20</v>
      </c>
      <c r="E9" s="30" t="s">
        <v>86</v>
      </c>
      <c r="F9" s="31" t="s">
        <v>87</v>
      </c>
      <c r="G9" s="37" t="s">
        <v>197</v>
      </c>
      <c r="H9" s="62"/>
      <c r="I9" s="69" t="s">
        <v>84</v>
      </c>
      <c r="J9" s="31"/>
      <c r="K9" s="31">
        <v>78</v>
      </c>
    </row>
    <row r="10" spans="1:11">
      <c r="A10" s="15">
        <v>5</v>
      </c>
      <c r="B10" s="24" t="s">
        <v>40</v>
      </c>
      <c r="C10" s="20">
        <v>43306</v>
      </c>
      <c r="D10" s="21">
        <v>1</v>
      </c>
      <c r="E10" s="21" t="s">
        <v>87</v>
      </c>
      <c r="F10" s="33" t="s">
        <v>99</v>
      </c>
      <c r="G10" s="33" t="s">
        <v>197</v>
      </c>
      <c r="H10" s="33"/>
      <c r="I10" s="33"/>
      <c r="J10" s="33" t="s">
        <v>198</v>
      </c>
      <c r="K10" s="25">
        <v>77</v>
      </c>
    </row>
    <row r="11" spans="1:11">
      <c r="A11" s="15">
        <v>6</v>
      </c>
      <c r="B11" s="24" t="s">
        <v>40</v>
      </c>
      <c r="C11" s="20">
        <v>43319</v>
      </c>
      <c r="D11" s="21">
        <v>1</v>
      </c>
      <c r="E11" s="21" t="s">
        <v>87</v>
      </c>
      <c r="F11" s="33" t="s">
        <v>99</v>
      </c>
      <c r="G11" s="33" t="s">
        <v>197</v>
      </c>
      <c r="H11" s="33"/>
      <c r="I11" s="33"/>
      <c r="J11" s="33" t="s">
        <v>198</v>
      </c>
      <c r="K11" s="25">
        <v>76</v>
      </c>
    </row>
    <row r="12" spans="1:11">
      <c r="A12" s="15">
        <v>7</v>
      </c>
      <c r="B12" s="24" t="s">
        <v>40</v>
      </c>
      <c r="C12" s="20">
        <v>43321</v>
      </c>
      <c r="D12" s="21">
        <v>1</v>
      </c>
      <c r="E12" s="21" t="s">
        <v>87</v>
      </c>
      <c r="F12" s="33" t="s">
        <v>99</v>
      </c>
      <c r="G12" s="33" t="s">
        <v>197</v>
      </c>
      <c r="H12" s="33"/>
      <c r="I12" s="33"/>
      <c r="J12" s="33"/>
      <c r="K12" s="25">
        <v>75</v>
      </c>
    </row>
    <row r="13" spans="1:11">
      <c r="A13" s="15">
        <v>8</v>
      </c>
      <c r="B13" s="24" t="s">
        <v>40</v>
      </c>
      <c r="C13" s="20">
        <v>43342</v>
      </c>
      <c r="D13" s="21">
        <v>32</v>
      </c>
      <c r="E13" s="21" t="s">
        <v>87</v>
      </c>
      <c r="F13" s="25" t="s">
        <v>107</v>
      </c>
      <c r="G13" s="33" t="s">
        <v>197</v>
      </c>
      <c r="H13" s="33"/>
      <c r="I13" s="33"/>
      <c r="J13" s="33"/>
      <c r="K13" s="25">
        <v>43</v>
      </c>
    </row>
    <row r="14" spans="1:11">
      <c r="A14" s="15">
        <v>9</v>
      </c>
      <c r="B14" s="24" t="s">
        <v>40</v>
      </c>
      <c r="C14" s="20">
        <v>43354</v>
      </c>
      <c r="D14" s="21">
        <v>3</v>
      </c>
      <c r="E14" s="21" t="s">
        <v>87</v>
      </c>
      <c r="F14" s="25" t="s">
        <v>107</v>
      </c>
      <c r="G14" s="33" t="s">
        <v>197</v>
      </c>
      <c r="H14" s="33"/>
      <c r="I14" s="33"/>
      <c r="J14" s="33"/>
      <c r="K14" s="25">
        <v>40</v>
      </c>
    </row>
    <row r="15" spans="1:11">
      <c r="A15" s="15">
        <v>10</v>
      </c>
      <c r="B15" s="24" t="s">
        <v>40</v>
      </c>
      <c r="C15" s="20">
        <v>43355</v>
      </c>
      <c r="D15" s="21">
        <v>1</v>
      </c>
      <c r="E15" s="21" t="s">
        <v>87</v>
      </c>
      <c r="F15" s="25" t="s">
        <v>99</v>
      </c>
      <c r="G15" s="33" t="s">
        <v>197</v>
      </c>
      <c r="H15" s="33"/>
      <c r="I15" s="33"/>
      <c r="J15" s="33" t="s">
        <v>198</v>
      </c>
      <c r="K15" s="42">
        <v>39</v>
      </c>
    </row>
    <row r="16" spans="1:11">
      <c r="A16" s="15">
        <v>11</v>
      </c>
      <c r="B16" s="24" t="s">
        <v>40</v>
      </c>
      <c r="C16" s="20">
        <v>43366</v>
      </c>
      <c r="D16" s="21">
        <v>1</v>
      </c>
      <c r="E16" s="21" t="s">
        <v>87</v>
      </c>
      <c r="F16" s="25" t="s">
        <v>99</v>
      </c>
      <c r="G16" s="33" t="s">
        <v>197</v>
      </c>
      <c r="H16" s="33"/>
      <c r="I16" s="33"/>
      <c r="J16" s="33" t="s">
        <v>198</v>
      </c>
      <c r="K16" s="42">
        <v>38</v>
      </c>
    </row>
    <row r="17" spans="1:11">
      <c r="A17" s="15">
        <v>12</v>
      </c>
      <c r="B17" s="24" t="s">
        <v>40</v>
      </c>
      <c r="C17" s="41">
        <v>43377</v>
      </c>
      <c r="D17" s="21">
        <v>38</v>
      </c>
      <c r="E17" s="21" t="s">
        <v>87</v>
      </c>
      <c r="F17" s="25" t="s">
        <v>107</v>
      </c>
      <c r="G17" s="33" t="s">
        <v>197</v>
      </c>
      <c r="H17" s="33"/>
      <c r="I17" s="33" t="s">
        <v>84</v>
      </c>
      <c r="J17" s="33"/>
      <c r="K17" s="25">
        <v>0</v>
      </c>
    </row>
    <row r="18" spans="1:11">
      <c r="A18" s="15">
        <v>13</v>
      </c>
      <c r="B18" s="24" t="s">
        <v>36</v>
      </c>
      <c r="C18" s="70">
        <v>44133</v>
      </c>
      <c r="D18" s="21">
        <v>19</v>
      </c>
      <c r="E18" s="21" t="s">
        <v>199</v>
      </c>
      <c r="F18" s="25" t="s">
        <v>200</v>
      </c>
      <c r="G18" s="25" t="s">
        <v>197</v>
      </c>
      <c r="H18" s="25"/>
      <c r="I18" s="25" t="s">
        <v>84</v>
      </c>
      <c r="J18" s="25"/>
      <c r="K18" s="25">
        <v>19</v>
      </c>
    </row>
    <row r="19" spans="1:11">
      <c r="A19" s="15">
        <v>14</v>
      </c>
      <c r="B19" s="24" t="s">
        <v>40</v>
      </c>
      <c r="C19" s="20">
        <v>44172</v>
      </c>
      <c r="D19" s="21">
        <v>3</v>
      </c>
      <c r="E19" s="21" t="s">
        <v>200</v>
      </c>
      <c r="F19" s="25" t="s">
        <v>99</v>
      </c>
      <c r="G19" s="25" t="s">
        <v>197</v>
      </c>
      <c r="H19" s="25"/>
      <c r="I19" s="25"/>
      <c r="J19" s="25" t="s">
        <v>198</v>
      </c>
      <c r="K19" s="25">
        <v>16</v>
      </c>
    </row>
    <row r="20" spans="1:11">
      <c r="A20" s="15">
        <v>15</v>
      </c>
      <c r="B20" s="24" t="s">
        <v>40</v>
      </c>
      <c r="C20" s="20">
        <v>44181</v>
      </c>
      <c r="D20" s="21"/>
      <c r="E20" s="21" t="s">
        <v>200</v>
      </c>
      <c r="F20" s="25" t="s">
        <v>107</v>
      </c>
      <c r="G20" s="25" t="s">
        <v>197</v>
      </c>
      <c r="H20" s="25"/>
      <c r="I20" s="25"/>
      <c r="J20" s="25"/>
      <c r="K20" s="25">
        <v>0</v>
      </c>
    </row>
    <row r="21" spans="1:11">
      <c r="A21" s="15">
        <v>16</v>
      </c>
      <c r="B21" s="90" t="s">
        <v>36</v>
      </c>
      <c r="C21" s="91">
        <v>45264</v>
      </c>
      <c r="D21" s="92">
        <v>10</v>
      </c>
      <c r="E21" s="92" t="s">
        <v>365</v>
      </c>
      <c r="F21" s="87" t="s">
        <v>211</v>
      </c>
      <c r="G21" s="87" t="s">
        <v>363</v>
      </c>
      <c r="H21" s="87" t="s">
        <v>366</v>
      </c>
      <c r="I21" s="87" t="s">
        <v>364</v>
      </c>
      <c r="J21" s="87"/>
      <c r="K21" s="87">
        <v>10</v>
      </c>
    </row>
    <row r="22" spans="1:11">
      <c r="A22" s="15">
        <v>17</v>
      </c>
      <c r="B22" s="78" t="s">
        <v>40</v>
      </c>
      <c r="C22" s="71">
        <v>45265</v>
      </c>
      <c r="D22" s="72">
        <v>3</v>
      </c>
      <c r="E22" s="72" t="s">
        <v>211</v>
      </c>
      <c r="F22" s="75" t="s">
        <v>367</v>
      </c>
      <c r="G22" s="75" t="s">
        <v>363</v>
      </c>
      <c r="H22" s="75"/>
      <c r="I22" s="75"/>
      <c r="J22" s="75"/>
      <c r="K22" s="75">
        <v>7</v>
      </c>
    </row>
    <row r="23" spans="1:11">
      <c r="A23" s="15">
        <v>18</v>
      </c>
      <c r="B23" s="90" t="s">
        <v>36</v>
      </c>
      <c r="C23" s="91">
        <v>45267</v>
      </c>
      <c r="D23" s="92">
        <v>3</v>
      </c>
      <c r="E23" s="92" t="s">
        <v>365</v>
      </c>
      <c r="F23" s="87" t="s">
        <v>211</v>
      </c>
      <c r="G23" s="87" t="s">
        <v>363</v>
      </c>
      <c r="H23" s="87" t="s">
        <v>366</v>
      </c>
      <c r="I23" s="87" t="s">
        <v>364</v>
      </c>
      <c r="J23" s="87"/>
      <c r="K23" s="87">
        <v>10</v>
      </c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0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K8 C8:F8">
    <cfRule type="expression" dxfId="55" priority="2">
      <formula>$B$8="E"</formula>
    </cfRule>
    <cfRule type="expression" dxfId="54" priority="3">
      <formula>$B$8="S"</formula>
    </cfRule>
  </conditionalFormatting>
  <conditionalFormatting sqref="K9 C9:F9 E6">
    <cfRule type="expression" dxfId="53" priority="4">
      <formula>$B$9="E"</formula>
    </cfRule>
    <cfRule type="expression" dxfId="52" priority="5">
      <formula>$B$9="S"</formula>
    </cfRule>
  </conditionalFormatting>
  <conditionalFormatting sqref="B10:F10 K10 E11:F12 E13:E14">
    <cfRule type="expression" dxfId="51" priority="6">
      <formula>$B$10="E"</formula>
    </cfRule>
    <cfRule type="expression" dxfId="50" priority="7">
      <formula>$B$10="S"</formula>
    </cfRule>
  </conditionalFormatting>
  <conditionalFormatting sqref="K11 B11:D11">
    <cfRule type="expression" dxfId="49" priority="8">
      <formula>$B$11="E"</formula>
    </cfRule>
    <cfRule type="expression" dxfId="48" priority="9">
      <formula>$B$11="S"</formula>
    </cfRule>
  </conditionalFormatting>
  <conditionalFormatting sqref="K12 B12:D12">
    <cfRule type="expression" dxfId="47" priority="10">
      <formula>$B$12="E"</formula>
    </cfRule>
    <cfRule type="expression" dxfId="46" priority="11">
      <formula>$B$12="S"</formula>
    </cfRule>
  </conditionalFormatting>
  <conditionalFormatting sqref="K13 B13:D13 F13:F14">
    <cfRule type="expression" dxfId="45" priority="12">
      <formula>$B$13="E"</formula>
    </cfRule>
    <cfRule type="expression" dxfId="44" priority="13">
      <formula>$B$13="S"</formula>
    </cfRule>
  </conditionalFormatting>
  <conditionalFormatting sqref="K14 B14:D14">
    <cfRule type="expression" dxfId="43" priority="14">
      <formula>$B$14="E"</formula>
    </cfRule>
    <cfRule type="expression" dxfId="42" priority="15">
      <formula>$B$14="S"</formula>
    </cfRule>
  </conditionalFormatting>
  <conditionalFormatting sqref="B15:F15 K15 E16:F16 E17">
    <cfRule type="expression" dxfId="41" priority="16">
      <formula>$B$15="E"</formula>
    </cfRule>
    <cfRule type="expression" dxfId="40" priority="17">
      <formula>$B$15="S"</formula>
    </cfRule>
  </conditionalFormatting>
  <conditionalFormatting sqref="B16:D16 K16">
    <cfRule type="expression" dxfId="39" priority="18">
      <formula>$B$16="E"</formula>
    </cfRule>
    <cfRule type="expression" dxfId="38" priority="19">
      <formula>$B$16="S"</formula>
    </cfRule>
  </conditionalFormatting>
  <conditionalFormatting sqref="B17 K17 D17 F17">
    <cfRule type="expression" dxfId="37" priority="20">
      <formula>$B$17="E"</formula>
    </cfRule>
    <cfRule type="expression" dxfId="36" priority="21">
      <formula>$B$17="S"</formula>
    </cfRule>
  </conditionalFormatting>
  <conditionalFormatting sqref="B18:K18">
    <cfRule type="expression" dxfId="35" priority="22">
      <formula>$B$18="E"</formula>
    </cfRule>
    <cfRule type="expression" dxfId="34" priority="23">
      <formula>$B$18="S"</formula>
    </cfRule>
  </conditionalFormatting>
  <conditionalFormatting sqref="B19:K19">
    <cfRule type="expression" dxfId="33" priority="24">
      <formula>$B$19="E"</formula>
    </cfRule>
    <cfRule type="expression" dxfId="32" priority="25">
      <formula>$B$19="S"</formula>
    </cfRule>
  </conditionalFormatting>
  <conditionalFormatting sqref="B20:K20">
    <cfRule type="expression" dxfId="31" priority="26">
      <formula>$B$20="E"</formula>
    </cfRule>
    <cfRule type="expression" dxfId="30" priority="27">
      <formula>$B$20="S"</formula>
    </cfRule>
  </conditionalFormatting>
  <conditionalFormatting sqref="J7:K7 H8 J9:J17 B7:F7 H10:I17 B21:K33">
    <cfRule type="expression" dxfId="29" priority="28">
      <formula>#REF!="E"</formula>
    </cfRule>
    <cfRule type="expression" dxfId="28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C3" sqref="C3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29.28515625" bestFit="1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293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35" t="s">
        <v>36</v>
      </c>
      <c r="C6" s="155">
        <v>44972</v>
      </c>
      <c r="D6" s="139">
        <v>8</v>
      </c>
      <c r="E6" s="139" t="s">
        <v>291</v>
      </c>
      <c r="F6" s="133" t="s">
        <v>292</v>
      </c>
      <c r="G6" s="133" t="s">
        <v>362</v>
      </c>
      <c r="H6" s="134">
        <v>3</v>
      </c>
      <c r="I6" s="134">
        <v>3</v>
      </c>
      <c r="J6" s="133"/>
      <c r="K6" s="139">
        <v>8</v>
      </c>
    </row>
    <row r="7" spans="1:11">
      <c r="A7" s="15">
        <v>2</v>
      </c>
      <c r="B7" s="78" t="s">
        <v>40</v>
      </c>
      <c r="C7" s="151">
        <v>44958</v>
      </c>
      <c r="D7" s="77">
        <v>8</v>
      </c>
      <c r="E7" s="77" t="s">
        <v>87</v>
      </c>
      <c r="F7" s="75" t="s">
        <v>235</v>
      </c>
      <c r="G7" s="75" t="s">
        <v>362</v>
      </c>
      <c r="H7" s="102">
        <v>3</v>
      </c>
      <c r="I7" s="102">
        <v>3</v>
      </c>
      <c r="J7" s="75"/>
      <c r="K7" s="77">
        <v>8</v>
      </c>
    </row>
    <row r="8" spans="1:11">
      <c r="A8" s="15">
        <v>3</v>
      </c>
      <c r="B8" s="135" t="s">
        <v>36</v>
      </c>
      <c r="C8" s="155">
        <v>44958</v>
      </c>
      <c r="D8" s="139">
        <v>8</v>
      </c>
      <c r="E8" s="139" t="s">
        <v>87</v>
      </c>
      <c r="F8" s="133" t="s">
        <v>235</v>
      </c>
      <c r="G8" s="133" t="s">
        <v>362</v>
      </c>
      <c r="H8" s="134">
        <v>3</v>
      </c>
      <c r="I8" s="134">
        <v>3</v>
      </c>
      <c r="J8" s="133"/>
      <c r="K8" s="139">
        <v>8</v>
      </c>
    </row>
    <row r="9" spans="1:11">
      <c r="A9" s="15">
        <v>4</v>
      </c>
      <c r="B9" s="78" t="s">
        <v>40</v>
      </c>
      <c r="C9" s="151">
        <v>44958</v>
      </c>
      <c r="D9" s="77">
        <v>3</v>
      </c>
      <c r="E9" s="77" t="s">
        <v>235</v>
      </c>
      <c r="F9" s="75" t="s">
        <v>99</v>
      </c>
      <c r="G9" s="75" t="s">
        <v>362</v>
      </c>
      <c r="H9" s="102">
        <v>3</v>
      </c>
      <c r="I9" s="102">
        <v>3</v>
      </c>
      <c r="J9" s="75"/>
      <c r="K9" s="77">
        <v>5</v>
      </c>
    </row>
    <row r="10" spans="1:11">
      <c r="A10" s="15">
        <v>5</v>
      </c>
      <c r="B10" s="78" t="s">
        <v>40</v>
      </c>
      <c r="C10" s="151">
        <v>45328</v>
      </c>
      <c r="D10" s="77">
        <v>1</v>
      </c>
      <c r="E10" s="77" t="s">
        <v>235</v>
      </c>
      <c r="F10" s="75" t="s">
        <v>99</v>
      </c>
      <c r="G10" s="75" t="s">
        <v>362</v>
      </c>
      <c r="H10" s="102"/>
      <c r="I10" s="102"/>
      <c r="J10" s="75"/>
      <c r="K10" s="77">
        <f>K9-D10</f>
        <v>4</v>
      </c>
    </row>
    <row r="11" spans="1:11">
      <c r="A11" s="15">
        <v>6</v>
      </c>
      <c r="B11" s="101" t="s">
        <v>40</v>
      </c>
      <c r="C11" s="151">
        <v>45328</v>
      </c>
      <c r="D11" s="72">
        <v>1</v>
      </c>
      <c r="E11" s="72" t="s">
        <v>235</v>
      </c>
      <c r="F11" s="76" t="s">
        <v>389</v>
      </c>
      <c r="G11" s="75" t="s">
        <v>362</v>
      </c>
      <c r="H11" s="75"/>
      <c r="I11" s="75"/>
      <c r="J11" s="75"/>
      <c r="K11" s="77">
        <f>K10-D11</f>
        <v>3</v>
      </c>
    </row>
    <row r="12" spans="1:11">
      <c r="A12" s="15">
        <v>7</v>
      </c>
      <c r="B12" s="156"/>
      <c r="C12" s="116"/>
      <c r="D12" s="117"/>
      <c r="E12" s="117"/>
      <c r="F12" s="118"/>
      <c r="G12" s="118"/>
      <c r="H12" s="118"/>
      <c r="I12" s="118"/>
      <c r="J12" s="118"/>
      <c r="K12" s="152"/>
    </row>
    <row r="13" spans="1:11">
      <c r="A13" s="15">
        <v>8</v>
      </c>
      <c r="B13" s="156"/>
      <c r="C13" s="116"/>
      <c r="D13" s="117"/>
      <c r="E13" s="117"/>
      <c r="F13" s="118"/>
      <c r="G13" s="118"/>
      <c r="H13" s="118"/>
      <c r="I13" s="118"/>
      <c r="J13" s="118"/>
      <c r="K13" s="152"/>
    </row>
    <row r="14" spans="1:11">
      <c r="A14" s="15">
        <v>9</v>
      </c>
      <c r="B14" s="156"/>
      <c r="C14" s="116"/>
      <c r="D14" s="117"/>
      <c r="E14" s="117"/>
      <c r="F14" s="118"/>
      <c r="G14" s="118"/>
      <c r="H14" s="118"/>
      <c r="I14" s="118"/>
      <c r="J14" s="118"/>
      <c r="K14" s="118"/>
    </row>
    <row r="15" spans="1:11">
      <c r="A15" s="15">
        <v>10</v>
      </c>
      <c r="B15" s="156"/>
      <c r="C15" s="116"/>
      <c r="D15" s="117"/>
      <c r="E15" s="117"/>
      <c r="F15" s="118"/>
      <c r="G15" s="118"/>
      <c r="H15" s="118"/>
      <c r="I15" s="118"/>
      <c r="J15" s="118"/>
      <c r="K15" s="118"/>
    </row>
    <row r="16" spans="1:11">
      <c r="A16" s="15">
        <v>11</v>
      </c>
      <c r="B16" s="156"/>
      <c r="C16" s="116"/>
      <c r="D16" s="117"/>
      <c r="E16" s="117"/>
      <c r="F16" s="118"/>
      <c r="G16" s="118"/>
      <c r="H16" s="118"/>
      <c r="I16" s="118"/>
      <c r="J16" s="118"/>
      <c r="K16" s="118"/>
    </row>
    <row r="17" spans="1:11">
      <c r="A17" s="15">
        <v>12</v>
      </c>
      <c r="B17" s="156"/>
      <c r="C17" s="116"/>
      <c r="D17" s="117"/>
      <c r="E17" s="117"/>
      <c r="F17" s="118"/>
      <c r="G17" s="118"/>
      <c r="H17" s="118"/>
      <c r="I17" s="118"/>
      <c r="J17" s="118"/>
      <c r="K17" s="118"/>
    </row>
    <row r="18" spans="1:11">
      <c r="A18" s="15">
        <v>13</v>
      </c>
      <c r="B18" s="156"/>
      <c r="C18" s="116"/>
      <c r="D18" s="117"/>
      <c r="E18" s="117"/>
      <c r="F18" s="118"/>
      <c r="G18" s="118"/>
      <c r="H18" s="118"/>
      <c r="I18" s="118"/>
      <c r="J18" s="118"/>
      <c r="K18" s="118"/>
    </row>
    <row r="19" spans="1:11">
      <c r="A19" s="15">
        <v>14</v>
      </c>
      <c r="B19" s="156"/>
      <c r="C19" s="116"/>
      <c r="D19" s="117"/>
      <c r="E19" s="117"/>
      <c r="F19" s="118"/>
      <c r="G19" s="118"/>
      <c r="H19" s="118"/>
      <c r="I19" s="118"/>
      <c r="J19" s="118"/>
      <c r="K19" s="118"/>
    </row>
    <row r="20" spans="1:11">
      <c r="A20" s="15">
        <v>15</v>
      </c>
      <c r="B20" s="156"/>
      <c r="C20" s="116"/>
      <c r="D20" s="117"/>
      <c r="E20" s="117"/>
      <c r="F20" s="118"/>
      <c r="G20" s="118"/>
      <c r="H20" s="118"/>
      <c r="I20" s="118"/>
      <c r="J20" s="118"/>
      <c r="K20" s="118"/>
    </row>
    <row r="21" spans="1:11">
      <c r="A21" s="15">
        <v>16</v>
      </c>
      <c r="B21" s="115"/>
      <c r="C21" s="116"/>
      <c r="D21" s="117"/>
      <c r="E21" s="117"/>
      <c r="F21" s="118"/>
      <c r="G21" s="118"/>
      <c r="H21" s="118"/>
      <c r="I21" s="118"/>
      <c r="J21" s="118"/>
      <c r="K21" s="118"/>
    </row>
    <row r="22" spans="1:11">
      <c r="A22" s="15">
        <v>17</v>
      </c>
      <c r="B22" s="115"/>
      <c r="C22" s="116"/>
      <c r="D22" s="117"/>
      <c r="E22" s="117"/>
      <c r="F22" s="118"/>
      <c r="G22" s="118"/>
      <c r="H22" s="118"/>
      <c r="I22" s="118"/>
      <c r="J22" s="118"/>
      <c r="K22" s="118"/>
    </row>
    <row r="23" spans="1:11">
      <c r="A23" s="15">
        <v>18</v>
      </c>
      <c r="B23" s="115"/>
      <c r="C23" s="116"/>
      <c r="D23" s="117"/>
      <c r="E23" s="117"/>
      <c r="F23" s="118"/>
      <c r="G23" s="118"/>
      <c r="H23" s="118"/>
      <c r="I23" s="118"/>
      <c r="J23" s="118"/>
      <c r="K23" s="118"/>
    </row>
    <row r="24" spans="1:11">
      <c r="A24" s="15">
        <v>19</v>
      </c>
      <c r="B24" s="115"/>
      <c r="C24" s="116"/>
      <c r="D24" s="117"/>
      <c r="E24" s="117"/>
      <c r="F24" s="118"/>
      <c r="G24" s="118"/>
      <c r="H24" s="118"/>
      <c r="I24" s="118"/>
      <c r="J24" s="118"/>
      <c r="K24" s="118"/>
    </row>
    <row r="25" spans="1:11">
      <c r="A25" s="15">
        <v>20</v>
      </c>
      <c r="B25" s="115"/>
      <c r="C25" s="116"/>
      <c r="D25" s="117"/>
      <c r="E25" s="117"/>
      <c r="F25" s="118"/>
      <c r="G25" s="118"/>
      <c r="H25" s="118"/>
      <c r="I25" s="118"/>
      <c r="J25" s="118"/>
      <c r="K25" s="118"/>
    </row>
    <row r="26" spans="1:11">
      <c r="A26" s="15">
        <v>21</v>
      </c>
      <c r="B26" s="115"/>
      <c r="C26" s="116"/>
      <c r="D26" s="117"/>
      <c r="E26" s="117"/>
      <c r="F26" s="118"/>
      <c r="G26" s="118"/>
      <c r="H26" s="118"/>
      <c r="I26" s="118"/>
      <c r="J26" s="118"/>
      <c r="K26" s="118"/>
    </row>
    <row r="27" spans="1:11">
      <c r="A27" s="15">
        <v>22</v>
      </c>
      <c r="B27" s="115"/>
      <c r="C27" s="116"/>
      <c r="D27" s="117"/>
      <c r="E27" s="117"/>
      <c r="F27" s="118"/>
      <c r="G27" s="118"/>
      <c r="H27" s="118"/>
      <c r="I27" s="118"/>
      <c r="J27" s="118"/>
      <c r="K27" s="118"/>
    </row>
    <row r="28" spans="1:11">
      <c r="A28" s="15">
        <v>23</v>
      </c>
      <c r="B28" s="115"/>
      <c r="C28" s="116"/>
      <c r="D28" s="117"/>
      <c r="E28" s="117"/>
      <c r="F28" s="118"/>
      <c r="G28" s="118"/>
      <c r="H28" s="118"/>
      <c r="I28" s="118"/>
      <c r="J28" s="118"/>
      <c r="K28" s="118"/>
    </row>
    <row r="29" spans="1:11">
      <c r="A29" s="15">
        <v>24</v>
      </c>
      <c r="B29" s="115"/>
      <c r="C29" s="116"/>
      <c r="D29" s="117"/>
      <c r="E29" s="117"/>
      <c r="F29" s="118"/>
      <c r="G29" s="118"/>
      <c r="H29" s="118"/>
      <c r="I29" s="118"/>
      <c r="J29" s="118"/>
      <c r="K29" s="118"/>
    </row>
    <row r="30" spans="1:11">
      <c r="A30" s="15">
        <v>25</v>
      </c>
      <c r="B30" s="115"/>
      <c r="C30" s="116"/>
      <c r="D30" s="117"/>
      <c r="E30" s="117"/>
      <c r="F30" s="118"/>
      <c r="G30" s="118"/>
      <c r="H30" s="118"/>
      <c r="I30" s="118"/>
      <c r="J30" s="118"/>
      <c r="K30" s="118"/>
    </row>
    <row r="31" spans="1:11">
      <c r="A31" s="15">
        <v>26</v>
      </c>
      <c r="B31" s="115"/>
      <c r="C31" s="116"/>
      <c r="D31" s="117"/>
      <c r="E31" s="117"/>
      <c r="F31" s="118"/>
      <c r="G31" s="118"/>
      <c r="H31" s="118"/>
      <c r="I31" s="118"/>
      <c r="J31" s="118"/>
      <c r="K31" s="118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11 D11:F11">
    <cfRule type="expression" dxfId="859" priority="21">
      <formula>$B$11="E"</formula>
    </cfRule>
    <cfRule type="expression" dxfId="858" priority="22">
      <formula>$B$11="S"</formula>
    </cfRule>
  </conditionalFormatting>
  <conditionalFormatting sqref="K12 B12:E12">
    <cfRule type="expression" dxfId="857" priority="23">
      <formula>$B$12="E"</formula>
    </cfRule>
    <cfRule type="expression" dxfId="856" priority="24">
      <formula>$B$12="S"</formula>
    </cfRule>
  </conditionalFormatting>
  <conditionalFormatting sqref="B13:E13 K13">
    <cfRule type="expression" dxfId="855" priority="25">
      <formula>$B$13="E"</formula>
    </cfRule>
    <cfRule type="expression" dxfId="854" priority="26">
      <formula>$B$13="S"</formula>
    </cfRule>
  </conditionalFormatting>
  <conditionalFormatting sqref="B14:E14 K14">
    <cfRule type="expression" dxfId="853" priority="27">
      <formula>$B$14="E"</formula>
    </cfRule>
    <cfRule type="expression" dxfId="852" priority="28">
      <formula>$B$14="S"</formula>
    </cfRule>
  </conditionalFormatting>
  <conditionalFormatting sqref="B15:E15 K15">
    <cfRule type="expression" dxfId="851" priority="29">
      <formula>$B$15="E"</formula>
    </cfRule>
    <cfRule type="expression" dxfId="850" priority="30">
      <formula>$B$15="S"</formula>
    </cfRule>
  </conditionalFormatting>
  <conditionalFormatting sqref="C17:C18 B16:E16 K16">
    <cfRule type="expression" dxfId="849" priority="31">
      <formula>$B$16="E"</formula>
    </cfRule>
    <cfRule type="expression" dxfId="848" priority="32">
      <formula>$B$16="S"</formula>
    </cfRule>
  </conditionalFormatting>
  <conditionalFormatting sqref="B17 D17:E17 K17">
    <cfRule type="expression" dxfId="847" priority="33">
      <formula>$B$17="E"</formula>
    </cfRule>
    <cfRule type="expression" dxfId="846" priority="34">
      <formula>$B$17="S"</formula>
    </cfRule>
  </conditionalFormatting>
  <conditionalFormatting sqref="B18 D18:E18 K18">
    <cfRule type="expression" dxfId="845" priority="35">
      <formula>$B$18="E"</formula>
    </cfRule>
    <cfRule type="expression" dxfId="844" priority="36">
      <formula>$B$18="S"</formula>
    </cfRule>
  </conditionalFormatting>
  <conditionalFormatting sqref="B19:K19">
    <cfRule type="expression" dxfId="843" priority="37">
      <formula>$B$19="E"</formula>
    </cfRule>
    <cfRule type="expression" dxfId="842" priority="38">
      <formula>$B$19="S"</formula>
    </cfRule>
  </conditionalFormatting>
  <conditionalFormatting sqref="B20:K20">
    <cfRule type="expression" dxfId="841" priority="39">
      <formula>$B$20="E"</formula>
    </cfRule>
    <cfRule type="expression" dxfId="840" priority="40">
      <formula>$B$20="S"</formula>
    </cfRule>
  </conditionalFormatting>
  <conditionalFormatting sqref="B21:K33 H11:J11 K12 D19:K22 D14:E18 K14:K18">
    <cfRule type="expression" dxfId="839" priority="41">
      <formula>#REF!="E"</formula>
    </cfRule>
    <cfRule type="expression" dxfId="838" priority="42">
      <formula>#REF!="S"</formula>
    </cfRule>
  </conditionalFormatting>
  <conditionalFormatting sqref="D12">
    <cfRule type="expression" dxfId="837" priority="7">
      <formula>$B$16="E"</formula>
    </cfRule>
    <cfRule type="expression" dxfId="836" priority="8">
      <formula>$B$16="S"</formula>
    </cfRule>
  </conditionalFormatting>
  <conditionalFormatting sqref="E12">
    <cfRule type="expression" dxfId="835" priority="9">
      <formula>$B$18="E"</formula>
    </cfRule>
    <cfRule type="expression" dxfId="834" priority="10">
      <formula>$B$18="S"</formula>
    </cfRule>
  </conditionalFormatting>
  <conditionalFormatting sqref="D13:E13 K13">
    <cfRule type="expression" dxfId="833" priority="11">
      <formula>$B$19="E"</formula>
    </cfRule>
    <cfRule type="expression" dxfId="832" priority="12">
      <formula>$B$19="S"</formula>
    </cfRule>
  </conditionalFormatting>
  <conditionalFormatting sqref="D14:E14 K14">
    <cfRule type="expression" dxfId="831" priority="13">
      <formula>$B$20="E"</formula>
    </cfRule>
    <cfRule type="expression" dxfId="830" priority="14">
      <formula>$B$20="S"</formula>
    </cfRule>
  </conditionalFormatting>
  <conditionalFormatting sqref="D12:E12 K12">
    <cfRule type="expression" dxfId="829" priority="3">
      <formula>$B$19="E"</formula>
    </cfRule>
    <cfRule type="expression" dxfId="828" priority="4">
      <formula>$B$19="S"</formula>
    </cfRule>
  </conditionalFormatting>
  <conditionalFormatting sqref="D13:E13 K13">
    <cfRule type="expression" dxfId="827" priority="5">
      <formula>$B$20="E"</formula>
    </cfRule>
    <cfRule type="expression" dxfId="826" priority="6">
      <formula>$B$20="S"</formula>
    </cfRule>
  </conditionalFormatting>
  <conditionalFormatting sqref="F12:J18">
    <cfRule type="expression" dxfId="825" priority="1">
      <formula>#REF!="E"</formula>
    </cfRule>
    <cfRule type="expression" dxfId="824" priority="2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42" sqref="A42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241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90" t="s">
        <v>36</v>
      </c>
      <c r="C6" s="113">
        <v>44635</v>
      </c>
      <c r="D6" s="104">
        <v>128</v>
      </c>
      <c r="E6" s="104" t="s">
        <v>242</v>
      </c>
      <c r="F6" s="87" t="s">
        <v>248</v>
      </c>
      <c r="G6" s="87" t="s">
        <v>206</v>
      </c>
      <c r="H6" s="87" t="s">
        <v>243</v>
      </c>
      <c r="I6" s="87"/>
      <c r="J6" s="87"/>
      <c r="K6" s="104">
        <v>128</v>
      </c>
    </row>
    <row r="7" spans="1:11">
      <c r="A7" s="15">
        <v>2</v>
      </c>
      <c r="B7" s="78" t="s">
        <v>40</v>
      </c>
      <c r="C7" s="71">
        <v>44670</v>
      </c>
      <c r="D7" s="72">
        <v>100</v>
      </c>
      <c r="E7" s="72" t="s">
        <v>248</v>
      </c>
      <c r="F7" s="75" t="s">
        <v>252</v>
      </c>
      <c r="G7" s="75"/>
      <c r="H7" s="96"/>
      <c r="I7" s="96"/>
      <c r="J7" s="75"/>
      <c r="K7" s="75">
        <v>28</v>
      </c>
    </row>
    <row r="8" spans="1:11">
      <c r="A8" s="15">
        <v>3</v>
      </c>
      <c r="B8" s="78" t="s">
        <v>40</v>
      </c>
      <c r="C8" s="71">
        <v>44694</v>
      </c>
      <c r="D8" s="72">
        <v>28</v>
      </c>
      <c r="E8" s="72" t="s">
        <v>248</v>
      </c>
      <c r="F8" s="75" t="s">
        <v>252</v>
      </c>
      <c r="G8" s="75"/>
      <c r="H8" s="75"/>
      <c r="I8" s="96"/>
      <c r="J8" s="97"/>
      <c r="K8" s="75">
        <v>0</v>
      </c>
    </row>
    <row r="9" spans="1:11">
      <c r="A9" s="15">
        <v>4</v>
      </c>
      <c r="B9" s="93" t="s">
        <v>36</v>
      </c>
      <c r="C9" s="91">
        <v>44838</v>
      </c>
      <c r="D9" s="92">
        <v>151</v>
      </c>
      <c r="E9" s="92" t="s">
        <v>242</v>
      </c>
      <c r="F9" s="103" t="s">
        <v>75</v>
      </c>
      <c r="G9" s="87" t="s">
        <v>206</v>
      </c>
      <c r="H9" s="87" t="s">
        <v>256</v>
      </c>
      <c r="I9" s="121"/>
      <c r="J9" s="87"/>
      <c r="K9" s="103">
        <v>151</v>
      </c>
    </row>
    <row r="10" spans="1:11">
      <c r="A10" s="15">
        <v>5</v>
      </c>
      <c r="B10" s="78" t="s">
        <v>40</v>
      </c>
      <c r="C10" s="71">
        <v>44865</v>
      </c>
      <c r="D10" s="72">
        <v>151</v>
      </c>
      <c r="E10" s="72" t="s">
        <v>264</v>
      </c>
      <c r="F10" s="75" t="s">
        <v>252</v>
      </c>
      <c r="G10" s="75"/>
      <c r="H10" s="75"/>
      <c r="I10" s="122"/>
      <c r="J10" s="123"/>
      <c r="K10" s="75">
        <v>0</v>
      </c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19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sqref="A1:XFD1048576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16"/>
      <c r="C7" s="20"/>
      <c r="D7" s="21"/>
      <c r="E7" s="21"/>
      <c r="F7" s="19"/>
      <c r="G7" s="19"/>
      <c r="H7" s="22"/>
      <c r="I7" s="22"/>
      <c r="J7" s="19"/>
      <c r="K7" s="19"/>
    </row>
    <row r="8" spans="1:11">
      <c r="A8" s="15">
        <v>3</v>
      </c>
      <c r="B8" s="16"/>
      <c r="C8" s="20"/>
      <c r="D8" s="21"/>
      <c r="E8" s="21"/>
      <c r="F8" s="19"/>
      <c r="G8" s="19"/>
      <c r="H8" s="19"/>
      <c r="I8" s="22"/>
      <c r="J8" s="23"/>
      <c r="K8" s="19"/>
    </row>
    <row r="9" spans="1:11">
      <c r="A9" s="15">
        <v>4</v>
      </c>
      <c r="B9" s="24"/>
      <c r="C9" s="20"/>
      <c r="D9" s="21"/>
      <c r="E9" s="21"/>
      <c r="F9" s="25"/>
      <c r="G9" s="19"/>
      <c r="H9" s="27"/>
      <c r="I9" s="27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19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 F12">
    <cfRule type="expression" dxfId="27" priority="2">
      <formula>$B$8="E"</formula>
    </cfRule>
    <cfRule type="expression" dxfId="26" priority="3">
      <formula>$B$8="S"</formula>
    </cfRule>
  </conditionalFormatting>
  <conditionalFormatting sqref="B27 B23 B9:F9 K9">
    <cfRule type="expression" dxfId="25" priority="4">
      <formula>$B$9="E"</formula>
    </cfRule>
    <cfRule type="expression" dxfId="24" priority="5">
      <formula>$B$9="S"</formula>
    </cfRule>
  </conditionalFormatting>
  <conditionalFormatting sqref="B10:F10 K10">
    <cfRule type="expression" dxfId="23" priority="6">
      <formula>$B$10="E"</formula>
    </cfRule>
    <cfRule type="expression" dxfId="22" priority="7">
      <formula>$B$10="S"</formula>
    </cfRule>
  </conditionalFormatting>
  <conditionalFormatting sqref="B11:F11 K11">
    <cfRule type="expression" dxfId="21" priority="8">
      <formula>$B$11="E"</formula>
    </cfRule>
    <cfRule type="expression" dxfId="20" priority="9">
      <formula>$B$11="S"</formula>
    </cfRule>
  </conditionalFormatting>
  <conditionalFormatting sqref="K12 B12:E12">
    <cfRule type="expression" dxfId="19" priority="10">
      <formula>$B$12="E"</formula>
    </cfRule>
    <cfRule type="expression" dxfId="18" priority="11">
      <formula>$B$12="S"</formula>
    </cfRule>
  </conditionalFormatting>
  <conditionalFormatting sqref="B13:F13 K13">
    <cfRule type="expression" dxfId="17" priority="12">
      <formula>$B$13="E"</formula>
    </cfRule>
    <cfRule type="expression" dxfId="16" priority="13">
      <formula>$B$13="S"</formula>
    </cfRule>
  </conditionalFormatting>
  <conditionalFormatting sqref="B14:F14 K14">
    <cfRule type="expression" dxfId="15" priority="14">
      <formula>$B$14="E"</formula>
    </cfRule>
    <cfRule type="expression" dxfId="14" priority="15">
      <formula>$B$14="S"</formula>
    </cfRule>
  </conditionalFormatting>
  <conditionalFormatting sqref="B15:F15 K15">
    <cfRule type="expression" dxfId="13" priority="16">
      <formula>$B$15="E"</formula>
    </cfRule>
    <cfRule type="expression" dxfId="12" priority="17">
      <formula>$B$15="S"</formula>
    </cfRule>
  </conditionalFormatting>
  <conditionalFormatting sqref="C17:C18 B16:F16 K16">
    <cfRule type="expression" dxfId="11" priority="18">
      <formula>$B$16="E"</formula>
    </cfRule>
    <cfRule type="expression" dxfId="10" priority="19">
      <formula>$B$16="S"</formula>
    </cfRule>
  </conditionalFormatting>
  <conditionalFormatting sqref="B17 D17:F17 K17">
    <cfRule type="expression" dxfId="9" priority="20">
      <formula>$B$17="E"</formula>
    </cfRule>
    <cfRule type="expression" dxfId="8" priority="21">
      <formula>$B$17="S"</formula>
    </cfRule>
  </conditionalFormatting>
  <conditionalFormatting sqref="B18 D18:F18 K18">
    <cfRule type="expression" dxfId="7" priority="22">
      <formula>$B$18="E"</formula>
    </cfRule>
    <cfRule type="expression" dxfId="6" priority="23">
      <formula>$B$18="S"</formula>
    </cfRule>
  </conditionalFormatting>
  <conditionalFormatting sqref="B19:K19">
    <cfRule type="expression" dxfId="5" priority="24">
      <formula>$B$19="E"</formula>
    </cfRule>
    <cfRule type="expression" dxfId="4" priority="25">
      <formula>$B$19="S"</formula>
    </cfRule>
  </conditionalFormatting>
  <conditionalFormatting sqref="B20:K20">
    <cfRule type="expression" dxfId="3" priority="26">
      <formula>$B$20="E"</formula>
    </cfRule>
    <cfRule type="expression" dxfId="2" priority="27">
      <formula>$B$20="S"</formula>
    </cfRule>
  </conditionalFormatting>
  <conditionalFormatting sqref="B21:B22 B24:B26 J7:K7 C21:K27 B28:K33 B7:G7 G8:G18 H8 J9:J18 H10:I18">
    <cfRule type="expression" dxfId="1" priority="28">
      <formula>#REF!="E"</formula>
    </cfRule>
    <cfRule type="expression" dxfId="0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I23" sqref="I23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22" bestFit="1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249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90" t="s">
        <v>36</v>
      </c>
      <c r="C7" s="91">
        <v>43647</v>
      </c>
      <c r="D7" s="92">
        <v>1</v>
      </c>
      <c r="E7" s="92" t="s">
        <v>250</v>
      </c>
      <c r="F7" s="87" t="s">
        <v>94</v>
      </c>
      <c r="G7" s="87" t="s">
        <v>397</v>
      </c>
      <c r="H7" s="114"/>
      <c r="I7" s="114"/>
      <c r="J7" s="87"/>
      <c r="K7" s="87">
        <v>1</v>
      </c>
    </row>
    <row r="8" spans="1:11">
      <c r="A8" s="15">
        <v>3</v>
      </c>
      <c r="B8" s="115"/>
      <c r="C8" s="116"/>
      <c r="D8" s="117"/>
      <c r="E8" s="117"/>
      <c r="F8" s="118"/>
      <c r="G8" s="118"/>
      <c r="H8" s="119"/>
      <c r="I8" s="119"/>
      <c r="J8" s="120"/>
      <c r="K8" s="118"/>
    </row>
    <row r="9" spans="1:11">
      <c r="A9" s="15">
        <v>4</v>
      </c>
      <c r="B9" s="24"/>
      <c r="C9" s="20"/>
      <c r="D9" s="21"/>
      <c r="E9" s="21"/>
      <c r="F9" s="25"/>
      <c r="G9" s="19"/>
      <c r="H9" s="19"/>
      <c r="I9" s="19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zoomScalePageLayoutView="85" workbookViewId="0">
      <pane xSplit="37320" topLeftCell="AA1"/>
      <selection activeCell="B9" sqref="B9:K9"/>
      <selection pane="topRight" activeCell="AA1" sqref="AA1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44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16" t="s">
        <v>36</v>
      </c>
      <c r="C7" s="20">
        <v>41781</v>
      </c>
      <c r="D7" s="21">
        <v>130</v>
      </c>
      <c r="E7" s="21" t="s">
        <v>45</v>
      </c>
      <c r="F7" s="19" t="s">
        <v>38</v>
      </c>
      <c r="G7" s="19" t="s">
        <v>39</v>
      </c>
      <c r="H7" s="22"/>
      <c r="I7" s="22"/>
      <c r="J7" s="19"/>
      <c r="K7" s="19">
        <v>130</v>
      </c>
    </row>
    <row r="8" spans="1:11">
      <c r="A8" s="15">
        <v>3</v>
      </c>
      <c r="B8" s="16" t="s">
        <v>40</v>
      </c>
      <c r="C8" s="20">
        <v>41799</v>
      </c>
      <c r="D8" s="21">
        <v>130</v>
      </c>
      <c r="E8" s="21" t="s">
        <v>38</v>
      </c>
      <c r="F8" s="19" t="s">
        <v>46</v>
      </c>
      <c r="G8" s="19" t="s">
        <v>39</v>
      </c>
      <c r="H8" s="22"/>
      <c r="I8" s="22"/>
      <c r="J8" s="23"/>
      <c r="K8" s="19">
        <v>0</v>
      </c>
    </row>
    <row r="9" spans="1:11">
      <c r="A9" s="15">
        <v>4</v>
      </c>
      <c r="B9" s="24"/>
      <c r="C9" s="20"/>
      <c r="D9" s="21"/>
      <c r="E9" s="21"/>
      <c r="F9" s="25"/>
      <c r="G9" s="19"/>
      <c r="H9" s="19"/>
      <c r="I9" s="19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25"/>
      <c r="H18" s="25"/>
      <c r="I18" s="25"/>
      <c r="J18" s="25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16"/>
      <c r="C20" s="20"/>
      <c r="D20" s="21"/>
      <c r="E20" s="21"/>
      <c r="F20" s="19"/>
      <c r="G20" s="19"/>
      <c r="H20" s="19"/>
      <c r="I20" s="19"/>
      <c r="J20" s="19"/>
      <c r="K20" s="19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24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16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24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</row>
    <row r="34" spans="1:11">
      <c r="B34" s="26" t="s">
        <v>42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B35" s="26" t="s">
        <v>43</v>
      </c>
      <c r="C35" s="26"/>
      <c r="D35" s="26"/>
      <c r="E35" s="26"/>
      <c r="F35" s="26"/>
      <c r="G35" s="26"/>
      <c r="H35" s="26"/>
      <c r="I35" s="26"/>
      <c r="J35" s="26"/>
      <c r="K35" s="26"/>
    </row>
  </sheetData>
  <mergeCells count="1">
    <mergeCell ref="F1:K1"/>
  </mergeCells>
  <conditionalFormatting sqref="B8:F8 K8">
    <cfRule type="expression" dxfId="823" priority="2">
      <formula>$B$8="E"</formula>
    </cfRule>
    <cfRule type="expression" dxfId="822" priority="3">
      <formula>$B$8="S"</formula>
    </cfRule>
  </conditionalFormatting>
  <conditionalFormatting sqref="B26 B22">
    <cfRule type="expression" dxfId="821" priority="4">
      <formula>#REF!="E"</formula>
    </cfRule>
    <cfRule type="expression" dxfId="820" priority="5">
      <formula>#REF!="S"</formula>
    </cfRule>
  </conditionalFormatting>
  <conditionalFormatting sqref="B9:F9 K9">
    <cfRule type="expression" dxfId="819" priority="6">
      <formula>$B$9="E"</formula>
    </cfRule>
    <cfRule type="expression" dxfId="818" priority="7">
      <formula>$B$9="S"</formula>
    </cfRule>
  </conditionalFormatting>
  <conditionalFormatting sqref="B10:F10 K10">
    <cfRule type="expression" dxfId="817" priority="8">
      <formula>$B$10="E"</formula>
    </cfRule>
    <cfRule type="expression" dxfId="816" priority="9">
      <formula>$B$10="S"</formula>
    </cfRule>
  </conditionalFormatting>
  <conditionalFormatting sqref="B11:F11 K11">
    <cfRule type="expression" dxfId="815" priority="10">
      <formula>$B$11="E"</formula>
    </cfRule>
    <cfRule type="expression" dxfId="814" priority="11">
      <formula>$B$11="S"</formula>
    </cfRule>
  </conditionalFormatting>
  <conditionalFormatting sqref="B12:F12 K12">
    <cfRule type="expression" dxfId="813" priority="12">
      <formula>$B$12="E"</formula>
    </cfRule>
    <cfRule type="expression" dxfId="812" priority="13">
      <formula>$B$12="S"</formula>
    </cfRule>
  </conditionalFormatting>
  <conditionalFormatting sqref="B13:F13 K13">
    <cfRule type="expression" dxfId="811" priority="14">
      <formula>$B$13="E"</formula>
    </cfRule>
    <cfRule type="expression" dxfId="810" priority="15">
      <formula>$B$13="S"</formula>
    </cfRule>
  </conditionalFormatting>
  <conditionalFormatting sqref="B14:F14 K14">
    <cfRule type="expression" dxfId="809" priority="16">
      <formula>$B$14="E"</formula>
    </cfRule>
    <cfRule type="expression" dxfId="808" priority="17">
      <formula>$B$14="S"</formula>
    </cfRule>
  </conditionalFormatting>
  <conditionalFormatting sqref="C16:C17 B15:F15 K15">
    <cfRule type="expression" dxfId="807" priority="18">
      <formula>$B$15="E"</formula>
    </cfRule>
    <cfRule type="expression" dxfId="806" priority="19">
      <formula>$B$15="S"</formula>
    </cfRule>
  </conditionalFormatting>
  <conditionalFormatting sqref="B16 D16:F16 K16">
    <cfRule type="expression" dxfId="805" priority="20">
      <formula>$B$16="E"</formula>
    </cfRule>
    <cfRule type="expression" dxfId="804" priority="21">
      <formula>$B$16="S"</formula>
    </cfRule>
  </conditionalFormatting>
  <conditionalFormatting sqref="B17 D17:F17 K17">
    <cfRule type="expression" dxfId="803" priority="22">
      <formula>$B$17="E"</formula>
    </cfRule>
    <cfRule type="expression" dxfId="802" priority="23">
      <formula>$B$17="S"</formula>
    </cfRule>
  </conditionalFormatting>
  <conditionalFormatting sqref="B18:K18">
    <cfRule type="expression" dxfId="801" priority="24">
      <formula>$B$18="E"</formula>
    </cfRule>
    <cfRule type="expression" dxfId="800" priority="25">
      <formula>$B$18="S"</formula>
    </cfRule>
  </conditionalFormatting>
  <conditionalFormatting sqref="B19:K19">
    <cfRule type="expression" dxfId="799" priority="26">
      <formula>$B$19="E"</formula>
    </cfRule>
    <cfRule type="expression" dxfId="798" priority="27">
      <formula>$B$19="S"</formula>
    </cfRule>
  </conditionalFormatting>
  <conditionalFormatting sqref="B20:B21 B23:B25 C20:K26 B27:K32 B7:K7 G8:J17">
    <cfRule type="expression" dxfId="797" priority="28">
      <formula>#REF!="E"</formula>
    </cfRule>
    <cfRule type="expression" dxfId="796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7" sqref="K7"/>
    </sheetView>
  </sheetViews>
  <sheetFormatPr baseColWidth="10" defaultRowHeight="12.75"/>
  <cols>
    <col min="4" max="4" width="13.140625" bestFit="1" customWidth="1"/>
    <col min="5" max="5" width="24.42578125" bestFit="1" customWidth="1"/>
    <col min="6" max="6" width="13.140625" bestFit="1" customWidth="1"/>
    <col min="7" max="7" width="21.7109375" bestFit="1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65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29" t="s">
        <v>36</v>
      </c>
      <c r="C6" s="130">
        <v>45310</v>
      </c>
      <c r="D6" s="200" t="s">
        <v>350</v>
      </c>
      <c r="E6" s="131" t="s">
        <v>58</v>
      </c>
      <c r="F6" s="132" t="s">
        <v>248</v>
      </c>
      <c r="G6" s="133" t="s">
        <v>206</v>
      </c>
      <c r="H6" s="133"/>
      <c r="I6" s="133"/>
      <c r="J6" s="133"/>
      <c r="K6" s="25"/>
    </row>
    <row r="7" spans="1:11">
      <c r="A7" s="15">
        <v>2</v>
      </c>
      <c r="B7" s="24" t="s">
        <v>36</v>
      </c>
      <c r="C7" s="20">
        <v>45323</v>
      </c>
      <c r="D7" s="201">
        <v>430</v>
      </c>
      <c r="E7" s="21" t="s">
        <v>383</v>
      </c>
      <c r="F7" s="25" t="s">
        <v>387</v>
      </c>
      <c r="G7" s="133" t="s">
        <v>206</v>
      </c>
      <c r="H7" s="133"/>
      <c r="I7" s="133"/>
      <c r="J7" s="133"/>
      <c r="K7" s="25">
        <v>420</v>
      </c>
    </row>
    <row r="8" spans="1:11">
      <c r="A8" s="15">
        <v>3</v>
      </c>
      <c r="B8" s="24"/>
      <c r="C8" s="20"/>
      <c r="D8" s="21"/>
      <c r="E8" s="21"/>
      <c r="F8" s="25"/>
      <c r="G8" s="19"/>
      <c r="H8" s="19"/>
      <c r="I8" s="19"/>
      <c r="J8" s="19"/>
      <c r="K8" s="25"/>
    </row>
    <row r="9" spans="1:11">
      <c r="A9" s="15">
        <v>4</v>
      </c>
      <c r="B9" s="24"/>
      <c r="C9" s="20"/>
      <c r="D9" s="21"/>
      <c r="E9" s="21"/>
      <c r="F9" s="25"/>
      <c r="G9" s="19"/>
      <c r="H9" s="19"/>
      <c r="I9" s="19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25"/>
      <c r="H16" s="25"/>
      <c r="I16" s="25"/>
      <c r="J16" s="25"/>
      <c r="K16" s="25"/>
    </row>
    <row r="17" spans="1:11">
      <c r="A17" s="15">
        <v>12</v>
      </c>
      <c r="B17" s="24"/>
      <c r="C17" s="20"/>
      <c r="D17" s="21"/>
      <c r="E17" s="21"/>
      <c r="F17" s="25"/>
      <c r="G17" s="25"/>
      <c r="H17" s="25"/>
      <c r="I17" s="25"/>
      <c r="J17" s="25"/>
      <c r="K17" s="25"/>
    </row>
    <row r="18" spans="1:11">
      <c r="A18" s="15">
        <v>13</v>
      </c>
      <c r="B18" s="16"/>
      <c r="C18" s="20"/>
      <c r="D18" s="21"/>
      <c r="E18" s="21"/>
      <c r="F18" s="19"/>
      <c r="G18" s="19"/>
      <c r="H18" s="19"/>
      <c r="I18" s="19"/>
      <c r="J18" s="19"/>
      <c r="K18" s="19"/>
    </row>
    <row r="19" spans="1:11">
      <c r="A19" s="15">
        <v>14</v>
      </c>
      <c r="B19" s="16"/>
      <c r="C19" s="20"/>
      <c r="D19" s="21"/>
      <c r="E19" s="21"/>
      <c r="F19" s="19"/>
      <c r="G19" s="19"/>
      <c r="H19" s="19"/>
      <c r="I19" s="19"/>
      <c r="J19" s="19"/>
      <c r="K19" s="19"/>
    </row>
    <row r="20" spans="1:11">
      <c r="A20" s="15"/>
    </row>
    <row r="21" spans="1:11">
      <c r="A21" s="15"/>
      <c r="B21" s="26" t="s">
        <v>42</v>
      </c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15"/>
      <c r="B22" s="26" t="s">
        <v>43</v>
      </c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1">
    <mergeCell ref="F1:K1"/>
  </mergeCells>
  <conditionalFormatting sqref="K7">
    <cfRule type="expression" dxfId="795" priority="1">
      <formula>$B$7="E"</formula>
    </cfRule>
    <cfRule type="expression" dxfId="794" priority="2">
      <formula>$B$7="S"</formula>
    </cfRule>
  </conditionalFormatting>
  <conditionalFormatting sqref="B6:F6 K6">
    <cfRule type="expression" dxfId="793" priority="3">
      <formula>$B$6="E"</formula>
    </cfRule>
    <cfRule type="expression" dxfId="792" priority="4">
      <formula>$B$6="S"</formula>
    </cfRule>
  </conditionalFormatting>
  <conditionalFormatting sqref="B7:F7">
    <cfRule type="expression" dxfId="791" priority="5">
      <formula>$B$7="E"</formula>
    </cfRule>
    <cfRule type="expression" dxfId="790" priority="6">
      <formula>$B$7="S"</formula>
    </cfRule>
  </conditionalFormatting>
  <conditionalFormatting sqref="B8:F8 K8">
    <cfRule type="expression" dxfId="789" priority="7">
      <formula>$B$8="E"</formula>
    </cfRule>
    <cfRule type="expression" dxfId="788" priority="8">
      <formula>$B$8="S"</formula>
    </cfRule>
  </conditionalFormatting>
  <conditionalFormatting sqref="B9:F9 K9">
    <cfRule type="expression" dxfId="787" priority="9">
      <formula>$B$9="E"</formula>
    </cfRule>
    <cfRule type="expression" dxfId="786" priority="10">
      <formula>$B$9="S"</formula>
    </cfRule>
  </conditionalFormatting>
  <conditionalFormatting sqref="B10:F10 K10">
    <cfRule type="expression" dxfId="785" priority="11">
      <formula>$B$10="E"</formula>
    </cfRule>
    <cfRule type="expression" dxfId="784" priority="12">
      <formula>$B$10="S"</formula>
    </cfRule>
  </conditionalFormatting>
  <conditionalFormatting sqref="B11:F11 K11">
    <cfRule type="expression" dxfId="783" priority="13">
      <formula>$B$11="E"</formula>
    </cfRule>
    <cfRule type="expression" dxfId="782" priority="14">
      <formula>$B$11="S"</formula>
    </cfRule>
  </conditionalFormatting>
  <conditionalFormatting sqref="B12:F12 K12">
    <cfRule type="expression" dxfId="781" priority="15">
      <formula>$B$12="E"</formula>
    </cfRule>
    <cfRule type="expression" dxfId="780" priority="16">
      <formula>$B$12="S"</formula>
    </cfRule>
  </conditionalFormatting>
  <conditionalFormatting sqref="C14:C15 B13:F13 K13">
    <cfRule type="expression" dxfId="779" priority="17">
      <formula>$B$13="E"</formula>
    </cfRule>
    <cfRule type="expression" dxfId="778" priority="18">
      <formula>$B$13="S"</formula>
    </cfRule>
  </conditionalFormatting>
  <conditionalFormatting sqref="B14 D14:F14 K14">
    <cfRule type="expression" dxfId="777" priority="19">
      <formula>$B$14="E"</formula>
    </cfRule>
    <cfRule type="expression" dxfId="776" priority="20">
      <formula>$B$14="S"</formula>
    </cfRule>
  </conditionalFormatting>
  <conditionalFormatting sqref="B15 D15:F15 K15">
    <cfRule type="expression" dxfId="775" priority="21">
      <formula>$B$15="E"</formula>
    </cfRule>
    <cfRule type="expression" dxfId="774" priority="22">
      <formula>$B$15="S"</formula>
    </cfRule>
  </conditionalFormatting>
  <conditionalFormatting sqref="B16:K16">
    <cfRule type="expression" dxfId="773" priority="23">
      <formula>$B$16="E"</formula>
    </cfRule>
    <cfRule type="expression" dxfId="772" priority="24">
      <formula>$B$16="S"</formula>
    </cfRule>
  </conditionalFormatting>
  <conditionalFormatting sqref="B17:K17">
    <cfRule type="expression" dxfId="771" priority="25">
      <formula>$B$17="E"</formula>
    </cfRule>
    <cfRule type="expression" dxfId="770" priority="26">
      <formula>$B$17="S"</formula>
    </cfRule>
  </conditionalFormatting>
  <conditionalFormatting sqref="B18:K19 G6:J15">
    <cfRule type="expression" dxfId="769" priority="27">
      <formula>#REF!="E"</formula>
    </cfRule>
    <cfRule type="expression" dxfId="768" priority="28">
      <formula>#REF!="S"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5" zoomScaleNormal="85" zoomScalePageLayoutView="85" workbookViewId="0">
      <selection activeCell="J9" sqref="J9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47</v>
      </c>
      <c r="C3" s="13"/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16" t="s">
        <v>36</v>
      </c>
      <c r="C7" s="20">
        <v>42204</v>
      </c>
      <c r="D7" s="21">
        <v>80</v>
      </c>
      <c r="E7" s="21" t="s">
        <v>48</v>
      </c>
      <c r="F7" s="19" t="s">
        <v>49</v>
      </c>
      <c r="G7" s="19" t="s">
        <v>50</v>
      </c>
      <c r="H7" s="19"/>
      <c r="I7" s="19"/>
      <c r="J7" s="19"/>
      <c r="K7" s="19">
        <v>80</v>
      </c>
    </row>
    <row r="8" spans="1:11">
      <c r="A8" s="15">
        <v>3</v>
      </c>
      <c r="B8" s="16" t="s">
        <v>40</v>
      </c>
      <c r="C8" s="20">
        <v>42267</v>
      </c>
      <c r="D8" s="21">
        <v>80</v>
      </c>
      <c r="E8" s="21" t="s">
        <v>49</v>
      </c>
      <c r="F8" s="19" t="s">
        <v>51</v>
      </c>
      <c r="G8" s="19" t="s">
        <v>50</v>
      </c>
      <c r="H8" s="19"/>
      <c r="I8" s="19"/>
      <c r="J8" s="19"/>
      <c r="K8" s="19">
        <v>0</v>
      </c>
    </row>
    <row r="9" spans="1:11">
      <c r="A9" s="15">
        <v>4</v>
      </c>
      <c r="B9" s="16"/>
      <c r="C9" s="20"/>
      <c r="D9" s="21"/>
      <c r="E9" s="21"/>
      <c r="F9" s="19"/>
      <c r="G9" s="19"/>
      <c r="H9" s="22"/>
      <c r="I9" s="22"/>
      <c r="J9" s="19"/>
      <c r="K9" s="19"/>
    </row>
    <row r="10" spans="1:11">
      <c r="A10" s="15">
        <v>5</v>
      </c>
      <c r="B10" s="16"/>
      <c r="C10" s="20"/>
      <c r="D10" s="21"/>
      <c r="E10" s="21"/>
      <c r="F10" s="19"/>
      <c r="G10" s="19"/>
      <c r="H10" s="19"/>
      <c r="I10" s="22"/>
      <c r="J10" s="23"/>
      <c r="K10" s="19"/>
    </row>
    <row r="11" spans="1:11">
      <c r="A11" s="15">
        <v>6</v>
      </c>
      <c r="B11" s="24"/>
      <c r="C11" s="20"/>
      <c r="D11" s="21"/>
      <c r="E11" s="21"/>
      <c r="F11" s="25"/>
      <c r="G11" s="19"/>
      <c r="H11" s="27"/>
      <c r="I11" s="27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19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19"/>
      <c r="H19" s="19"/>
      <c r="I19" s="19"/>
      <c r="J19" s="19"/>
      <c r="K19" s="25"/>
    </row>
    <row r="20" spans="1:11">
      <c r="A20" s="15">
        <v>15</v>
      </c>
      <c r="B20" s="24"/>
      <c r="C20" s="20"/>
      <c r="D20" s="21"/>
      <c r="E20" s="21"/>
      <c r="F20" s="25"/>
      <c r="G20" s="19"/>
      <c r="H20" s="19"/>
      <c r="I20" s="19"/>
      <c r="J20" s="19"/>
      <c r="K20" s="25"/>
    </row>
    <row r="21" spans="1:11">
      <c r="A21" s="15">
        <v>16</v>
      </c>
      <c r="B21" s="24"/>
      <c r="C21" s="20"/>
      <c r="D21" s="21"/>
      <c r="E21" s="21"/>
      <c r="F21" s="25"/>
      <c r="G21" s="25"/>
      <c r="H21" s="25"/>
      <c r="I21" s="25"/>
      <c r="J21" s="25"/>
      <c r="K21" s="25"/>
    </row>
    <row r="22" spans="1:11">
      <c r="A22" s="15">
        <v>17</v>
      </c>
      <c r="B22" s="24"/>
      <c r="C22" s="20"/>
      <c r="D22" s="21"/>
      <c r="E22" s="21"/>
      <c r="F22" s="25"/>
      <c r="G22" s="25"/>
      <c r="H22" s="25"/>
      <c r="I22" s="25"/>
      <c r="J22" s="25"/>
      <c r="K22" s="25"/>
    </row>
    <row r="23" spans="1:11">
      <c r="A23" s="15">
        <v>18</v>
      </c>
      <c r="B23" s="16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24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16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24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4" spans="1:11">
      <c r="A34" s="15">
        <v>29</v>
      </c>
      <c r="B34" s="16"/>
      <c r="C34" s="20"/>
      <c r="D34" s="21"/>
      <c r="E34" s="21"/>
      <c r="F34" s="19"/>
      <c r="G34" s="19"/>
      <c r="H34" s="19"/>
      <c r="I34" s="19"/>
      <c r="J34" s="19"/>
      <c r="K34" s="19"/>
    </row>
    <row r="35" spans="1:11">
      <c r="A35" s="15">
        <v>30</v>
      </c>
      <c r="B35" s="16"/>
      <c r="C35" s="20"/>
      <c r="D35" s="21"/>
      <c r="E35" s="21"/>
      <c r="F35" s="19"/>
      <c r="G35" s="19"/>
      <c r="H35" s="19"/>
      <c r="I35" s="19"/>
      <c r="J35" s="19"/>
      <c r="K35" s="19"/>
    </row>
    <row r="37" spans="1:11"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B38" s="26" t="s">
        <v>52</v>
      </c>
      <c r="C38" s="26"/>
      <c r="D38" s="26"/>
      <c r="E38" s="26"/>
      <c r="F38" s="26"/>
      <c r="G38" s="26"/>
      <c r="H38" s="26"/>
      <c r="I38" s="26"/>
      <c r="J38" s="26"/>
      <c r="K38" s="26"/>
    </row>
  </sheetData>
  <mergeCells count="1">
    <mergeCell ref="F1:K1"/>
  </mergeCells>
  <conditionalFormatting sqref="B10:F10 K10 F14">
    <cfRule type="expression" dxfId="767" priority="2">
      <formula>$B$10="E"</formula>
    </cfRule>
    <cfRule type="expression" dxfId="766" priority="3">
      <formula>$B$10="S"</formula>
    </cfRule>
  </conditionalFormatting>
  <conditionalFormatting sqref="B29 B25 B11:F11 K11">
    <cfRule type="expression" dxfId="765" priority="4">
      <formula>$B$11="E"</formula>
    </cfRule>
    <cfRule type="expression" dxfId="764" priority="5">
      <formula>$B$11="S"</formula>
    </cfRule>
  </conditionalFormatting>
  <conditionalFormatting sqref="B12:F12 K12">
    <cfRule type="expression" dxfId="763" priority="6">
      <formula>$B$12="E"</formula>
    </cfRule>
    <cfRule type="expression" dxfId="762" priority="7">
      <formula>$B$12="S"</formula>
    </cfRule>
  </conditionalFormatting>
  <conditionalFormatting sqref="B13:F13 K13">
    <cfRule type="expression" dxfId="761" priority="8">
      <formula>$B$13="E"</formula>
    </cfRule>
    <cfRule type="expression" dxfId="760" priority="9">
      <formula>$B$13="S"</formula>
    </cfRule>
  </conditionalFormatting>
  <conditionalFormatting sqref="K14 B14:E14">
    <cfRule type="expression" dxfId="759" priority="10">
      <formula>$B$14="E"</formula>
    </cfRule>
    <cfRule type="expression" dxfId="758" priority="11">
      <formula>$B$14="S"</formula>
    </cfRule>
  </conditionalFormatting>
  <conditionalFormatting sqref="B15:F15 K15">
    <cfRule type="expression" dxfId="757" priority="12">
      <formula>$B$15="E"</formula>
    </cfRule>
    <cfRule type="expression" dxfId="756" priority="13">
      <formula>$B$15="S"</formula>
    </cfRule>
  </conditionalFormatting>
  <conditionalFormatting sqref="B16:F16 K16">
    <cfRule type="expression" dxfId="755" priority="14">
      <formula>$B$16="E"</formula>
    </cfRule>
    <cfRule type="expression" dxfId="754" priority="15">
      <formula>$B$16="S"</formula>
    </cfRule>
  </conditionalFormatting>
  <conditionalFormatting sqref="B17:F17 K17">
    <cfRule type="expression" dxfId="753" priority="16">
      <formula>$B$17="E"</formula>
    </cfRule>
    <cfRule type="expression" dxfId="752" priority="17">
      <formula>$B$17="S"</formula>
    </cfRule>
  </conditionalFormatting>
  <conditionalFormatting sqref="C19:C20 B18:F18 K18">
    <cfRule type="expression" dxfId="751" priority="18">
      <formula>$B$18="E"</formula>
    </cfRule>
    <cfRule type="expression" dxfId="750" priority="19">
      <formula>$B$18="S"</formula>
    </cfRule>
  </conditionalFormatting>
  <conditionalFormatting sqref="B19 D19:F19 K19">
    <cfRule type="expression" dxfId="749" priority="20">
      <formula>$B$19="E"</formula>
    </cfRule>
    <cfRule type="expression" dxfId="748" priority="21">
      <formula>$B$19="S"</formula>
    </cfRule>
  </conditionalFormatting>
  <conditionalFormatting sqref="B20 D20:F20 K20">
    <cfRule type="expression" dxfId="747" priority="22">
      <formula>$B$20="E"</formula>
    </cfRule>
    <cfRule type="expression" dxfId="746" priority="23">
      <formula>$B$20="S"</formula>
    </cfRule>
  </conditionalFormatting>
  <conditionalFormatting sqref="B21:K21">
    <cfRule type="expression" dxfId="745" priority="24">
      <formula>$B$21="E"</formula>
    </cfRule>
    <cfRule type="expression" dxfId="744" priority="25">
      <formula>$B$21="S"</formula>
    </cfRule>
  </conditionalFormatting>
  <conditionalFormatting sqref="B22:K22">
    <cfRule type="expression" dxfId="743" priority="26">
      <formula>$B$22="E"</formula>
    </cfRule>
    <cfRule type="expression" dxfId="742" priority="27">
      <formula>$B$22="S"</formula>
    </cfRule>
  </conditionalFormatting>
  <conditionalFormatting sqref="B8:F8 K8">
    <cfRule type="expression" dxfId="741" priority="28">
      <formula>$B$8="E"</formula>
    </cfRule>
    <cfRule type="expression" dxfId="740" priority="29">
      <formula>$B$8="S"</formula>
    </cfRule>
  </conditionalFormatting>
  <conditionalFormatting sqref="B23:B24 B26:B28 J9:K9 C23:K29 B30:K35 B9:G9 G10:G20 H10 J11:J20 H12:I20 B7:K7 G8:J8">
    <cfRule type="expression" dxfId="739" priority="30">
      <formula>#REF!="E"</formula>
    </cfRule>
    <cfRule type="expression" dxfId="738" priority="31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" zoomScale="85" zoomScaleNormal="85" zoomScalePageLayoutView="85" workbookViewId="0">
      <selection activeCell="E28" sqref="E28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20.42578125" bestFit="1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53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28" t="s">
        <v>36</v>
      </c>
      <c r="C7" s="29">
        <v>41052</v>
      </c>
      <c r="D7" s="30">
        <v>160</v>
      </c>
      <c r="E7" s="30"/>
      <c r="F7" s="31" t="s">
        <v>38</v>
      </c>
      <c r="G7" s="31" t="s">
        <v>54</v>
      </c>
      <c r="H7" s="32"/>
      <c r="I7" s="32"/>
      <c r="J7" s="31"/>
      <c r="K7" s="31">
        <v>160</v>
      </c>
    </row>
    <row r="8" spans="1:11">
      <c r="A8" s="15">
        <v>3</v>
      </c>
      <c r="B8" s="16" t="s">
        <v>40</v>
      </c>
      <c r="C8" s="20">
        <v>41299</v>
      </c>
      <c r="D8" s="21">
        <v>160</v>
      </c>
      <c r="E8" s="21" t="s">
        <v>38</v>
      </c>
      <c r="F8" s="19" t="s">
        <v>46</v>
      </c>
      <c r="G8" s="33" t="s">
        <v>54</v>
      </c>
      <c r="H8" s="34"/>
      <c r="I8" s="34"/>
      <c r="J8" s="35"/>
      <c r="K8" s="19">
        <v>0</v>
      </c>
    </row>
    <row r="9" spans="1:11">
      <c r="A9" s="15">
        <v>4</v>
      </c>
      <c r="B9" s="24" t="s">
        <v>36</v>
      </c>
      <c r="C9" s="20">
        <v>42398</v>
      </c>
      <c r="D9" s="21">
        <v>40</v>
      </c>
      <c r="E9" s="21" t="s">
        <v>55</v>
      </c>
      <c r="F9" s="25" t="s">
        <v>38</v>
      </c>
      <c r="G9" s="31" t="s">
        <v>56</v>
      </c>
      <c r="H9" s="31"/>
      <c r="I9" s="31"/>
      <c r="J9" s="31"/>
      <c r="K9" s="25">
        <v>40</v>
      </c>
    </row>
    <row r="10" spans="1:11">
      <c r="A10" s="15">
        <v>5</v>
      </c>
      <c r="B10" s="24" t="s">
        <v>36</v>
      </c>
      <c r="C10" s="20">
        <v>42415</v>
      </c>
      <c r="D10" s="21">
        <v>45</v>
      </c>
      <c r="E10" s="21" t="s">
        <v>55</v>
      </c>
      <c r="F10" s="25" t="s">
        <v>38</v>
      </c>
      <c r="G10" s="31" t="s">
        <v>56</v>
      </c>
      <c r="H10" s="31"/>
      <c r="I10" s="31"/>
      <c r="J10" s="31"/>
      <c r="K10" s="25">
        <v>85</v>
      </c>
    </row>
    <row r="11" spans="1:11">
      <c r="A11" s="15">
        <v>6</v>
      </c>
      <c r="B11" s="24" t="s">
        <v>40</v>
      </c>
      <c r="C11" s="20">
        <v>42426</v>
      </c>
      <c r="D11" s="21">
        <v>85</v>
      </c>
      <c r="E11" s="21" t="s">
        <v>38</v>
      </c>
      <c r="F11" s="25" t="s">
        <v>46</v>
      </c>
      <c r="G11" s="33" t="s">
        <v>56</v>
      </c>
      <c r="H11" s="33"/>
      <c r="I11" s="33"/>
      <c r="J11" s="33"/>
      <c r="K11" s="25">
        <v>0</v>
      </c>
    </row>
    <row r="12" spans="1:11">
      <c r="A12" s="15">
        <v>7</v>
      </c>
      <c r="B12" s="24" t="s">
        <v>36</v>
      </c>
      <c r="C12" s="20">
        <v>42430</v>
      </c>
      <c r="D12" s="21">
        <v>10</v>
      </c>
      <c r="E12" s="21" t="s">
        <v>55</v>
      </c>
      <c r="F12" s="25" t="s">
        <v>38</v>
      </c>
      <c r="G12" s="31" t="s">
        <v>56</v>
      </c>
      <c r="H12" s="31"/>
      <c r="I12" s="31"/>
      <c r="J12" s="31"/>
      <c r="K12" s="25">
        <v>10</v>
      </c>
    </row>
    <row r="13" spans="1:11">
      <c r="A13" s="15">
        <v>8</v>
      </c>
      <c r="B13" s="24" t="s">
        <v>36</v>
      </c>
      <c r="C13" s="20">
        <v>42436</v>
      </c>
      <c r="D13" s="21">
        <v>55</v>
      </c>
      <c r="E13" s="21" t="s">
        <v>55</v>
      </c>
      <c r="F13" s="25" t="s">
        <v>38</v>
      </c>
      <c r="G13" s="31" t="s">
        <v>56</v>
      </c>
      <c r="H13" s="31"/>
      <c r="I13" s="31"/>
      <c r="J13" s="31"/>
      <c r="K13" s="25">
        <v>65</v>
      </c>
    </row>
    <row r="14" spans="1:11">
      <c r="A14" s="15">
        <v>9</v>
      </c>
      <c r="B14" s="24" t="s">
        <v>40</v>
      </c>
      <c r="C14" s="20">
        <v>42471</v>
      </c>
      <c r="D14" s="21">
        <v>65</v>
      </c>
      <c r="E14" s="21" t="s">
        <v>38</v>
      </c>
      <c r="F14" s="25" t="s">
        <v>46</v>
      </c>
      <c r="G14" s="33" t="s">
        <v>56</v>
      </c>
      <c r="H14" s="33"/>
      <c r="I14" s="33"/>
      <c r="J14" s="33"/>
      <c r="K14" s="25">
        <v>0</v>
      </c>
    </row>
    <row r="15" spans="1:11">
      <c r="A15" s="15">
        <v>10</v>
      </c>
      <c r="B15" s="28" t="s">
        <v>36</v>
      </c>
      <c r="C15" s="29">
        <v>43864</v>
      </c>
      <c r="D15" s="36" t="s">
        <v>57</v>
      </c>
      <c r="E15" s="31" t="s">
        <v>58</v>
      </c>
      <c r="F15" s="31" t="s">
        <v>59</v>
      </c>
      <c r="G15" s="31" t="s">
        <v>60</v>
      </c>
      <c r="H15" s="31"/>
      <c r="I15" s="31"/>
      <c r="J15" s="31"/>
      <c r="K15" s="25">
        <v>0</v>
      </c>
    </row>
    <row r="16" spans="1:11">
      <c r="A16" s="15">
        <v>11</v>
      </c>
      <c r="B16" s="24" t="s">
        <v>36</v>
      </c>
      <c r="C16" s="20">
        <v>43885</v>
      </c>
      <c r="D16" s="21">
        <v>30</v>
      </c>
      <c r="E16" s="21" t="s">
        <v>61</v>
      </c>
      <c r="F16" s="25" t="s">
        <v>62</v>
      </c>
      <c r="G16" s="31" t="s">
        <v>60</v>
      </c>
      <c r="H16" s="31"/>
      <c r="I16" s="31"/>
      <c r="J16" s="31"/>
      <c r="K16" s="25">
        <v>30</v>
      </c>
    </row>
    <row r="17" spans="1:11">
      <c r="A17" s="15">
        <v>12</v>
      </c>
      <c r="B17" s="24" t="s">
        <v>36</v>
      </c>
      <c r="C17" s="20">
        <v>43916</v>
      </c>
      <c r="D17" s="21">
        <v>98</v>
      </c>
      <c r="E17" s="21" t="s">
        <v>61</v>
      </c>
      <c r="F17" s="25" t="s">
        <v>62</v>
      </c>
      <c r="G17" s="31" t="s">
        <v>206</v>
      </c>
      <c r="H17" s="31"/>
      <c r="I17" s="31"/>
      <c r="J17" s="31"/>
      <c r="K17" s="37">
        <v>128</v>
      </c>
    </row>
    <row r="18" spans="1:11">
      <c r="A18" s="15">
        <v>13</v>
      </c>
      <c r="B18" s="38" t="s">
        <v>40</v>
      </c>
      <c r="C18" s="39">
        <v>43929</v>
      </c>
      <c r="D18" s="40">
        <v>1</v>
      </c>
      <c r="E18" s="33" t="s">
        <v>62</v>
      </c>
      <c r="F18" s="33" t="s">
        <v>46</v>
      </c>
      <c r="G18" s="33" t="s">
        <v>60</v>
      </c>
      <c r="H18" s="33"/>
      <c r="I18" s="33"/>
      <c r="J18" s="33"/>
      <c r="K18" s="33">
        <v>127</v>
      </c>
    </row>
    <row r="19" spans="1:11">
      <c r="A19" s="15">
        <v>14</v>
      </c>
      <c r="B19" s="38" t="s">
        <v>40</v>
      </c>
      <c r="C19" s="41">
        <v>43935</v>
      </c>
      <c r="D19" s="40">
        <v>100</v>
      </c>
      <c r="E19" s="33" t="s">
        <v>62</v>
      </c>
      <c r="F19" s="33" t="s">
        <v>46</v>
      </c>
      <c r="G19" s="33" t="s">
        <v>206</v>
      </c>
      <c r="H19" s="42"/>
      <c r="I19" s="42"/>
      <c r="J19" s="42"/>
      <c r="K19" s="42">
        <v>27</v>
      </c>
    </row>
    <row r="20" spans="1:11">
      <c r="A20" s="15">
        <v>15</v>
      </c>
      <c r="B20" s="38" t="s">
        <v>40</v>
      </c>
      <c r="C20" s="41">
        <v>43976</v>
      </c>
      <c r="D20" s="40">
        <v>26</v>
      </c>
      <c r="E20" s="33" t="s">
        <v>62</v>
      </c>
      <c r="F20" s="33" t="s">
        <v>46</v>
      </c>
      <c r="G20" s="33" t="s">
        <v>60</v>
      </c>
      <c r="H20" s="42"/>
      <c r="I20" s="42"/>
      <c r="J20" s="42"/>
      <c r="K20" s="42">
        <v>1</v>
      </c>
    </row>
    <row r="21" spans="1:11">
      <c r="A21" s="15">
        <v>16</v>
      </c>
      <c r="B21" s="38" t="s">
        <v>40</v>
      </c>
      <c r="C21" s="41">
        <v>44024</v>
      </c>
      <c r="D21" s="40">
        <v>1</v>
      </c>
      <c r="E21" s="33" t="s">
        <v>62</v>
      </c>
      <c r="F21" s="33" t="s">
        <v>46</v>
      </c>
      <c r="G21" s="33" t="s">
        <v>60</v>
      </c>
      <c r="H21" s="33"/>
      <c r="I21" s="33"/>
      <c r="J21" s="33"/>
      <c r="K21" s="33">
        <v>0</v>
      </c>
    </row>
    <row r="22" spans="1:11">
      <c r="A22" s="15">
        <v>17</v>
      </c>
      <c r="B22" s="90" t="s">
        <v>36</v>
      </c>
      <c r="C22" s="91" t="s">
        <v>265</v>
      </c>
      <c r="D22" s="92">
        <v>40</v>
      </c>
      <c r="E22" s="92" t="s">
        <v>266</v>
      </c>
      <c r="F22" s="87" t="s">
        <v>248</v>
      </c>
      <c r="G22" s="87" t="s">
        <v>206</v>
      </c>
      <c r="H22" s="87"/>
      <c r="I22" s="87"/>
      <c r="J22" s="87"/>
      <c r="K22" s="87">
        <v>40</v>
      </c>
    </row>
    <row r="23" spans="1:11">
      <c r="A23" s="15">
        <v>18</v>
      </c>
      <c r="B23" s="101" t="s">
        <v>40</v>
      </c>
      <c r="C23" s="71">
        <v>44970</v>
      </c>
      <c r="D23" s="84">
        <v>15</v>
      </c>
      <c r="E23" s="148" t="s">
        <v>248</v>
      </c>
      <c r="F23" s="149" t="s">
        <v>290</v>
      </c>
      <c r="G23" s="78"/>
      <c r="H23" s="78"/>
      <c r="I23" s="78"/>
      <c r="J23" s="78"/>
      <c r="K23" s="150">
        <v>25</v>
      </c>
    </row>
    <row r="24" spans="1:11">
      <c r="A24" s="15">
        <v>19</v>
      </c>
      <c r="B24" s="78" t="s">
        <v>40</v>
      </c>
      <c r="C24" s="71">
        <v>44970</v>
      </c>
      <c r="D24" s="84">
        <v>8</v>
      </c>
      <c r="E24" s="148" t="s">
        <v>62</v>
      </c>
      <c r="F24" s="149" t="s">
        <v>99</v>
      </c>
      <c r="G24" s="78"/>
      <c r="H24" s="78"/>
      <c r="I24" s="78"/>
      <c r="J24" s="78"/>
      <c r="K24" s="150">
        <v>17</v>
      </c>
    </row>
    <row r="25" spans="1:11">
      <c r="A25" s="15">
        <v>20</v>
      </c>
      <c r="B25" s="101" t="s">
        <v>40</v>
      </c>
      <c r="C25" s="71">
        <v>44982</v>
      </c>
      <c r="D25" s="84">
        <v>12</v>
      </c>
      <c r="E25" s="148" t="s">
        <v>248</v>
      </c>
      <c r="F25" s="149" t="s">
        <v>290</v>
      </c>
      <c r="G25" s="78"/>
      <c r="H25" s="78"/>
      <c r="I25" s="78"/>
      <c r="J25" s="78"/>
      <c r="K25" s="150">
        <v>5</v>
      </c>
    </row>
    <row r="26" spans="1:11">
      <c r="A26" s="15">
        <v>21</v>
      </c>
      <c r="B26" s="101" t="s">
        <v>40</v>
      </c>
      <c r="C26" s="71">
        <v>44987</v>
      </c>
      <c r="D26" s="84">
        <v>5</v>
      </c>
      <c r="E26" s="148" t="s">
        <v>248</v>
      </c>
      <c r="F26" s="149" t="s">
        <v>290</v>
      </c>
      <c r="G26" s="78"/>
      <c r="H26" s="78"/>
      <c r="I26" s="78"/>
      <c r="J26" s="78"/>
      <c r="K26" s="150">
        <v>0</v>
      </c>
    </row>
    <row r="27" spans="1:11">
      <c r="A27" s="15">
        <v>22</v>
      </c>
      <c r="B27" s="90" t="s">
        <v>36</v>
      </c>
      <c r="C27" s="91">
        <v>45342</v>
      </c>
      <c r="D27" s="92">
        <v>420</v>
      </c>
      <c r="E27" s="92" t="s">
        <v>399</v>
      </c>
      <c r="F27" s="87" t="s">
        <v>387</v>
      </c>
      <c r="G27" s="87" t="s">
        <v>206</v>
      </c>
      <c r="H27" s="87"/>
      <c r="I27" s="87"/>
      <c r="J27" s="87"/>
      <c r="K27" s="87">
        <v>420</v>
      </c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</row>
  </sheetData>
  <autoFilter ref="A5:K33"/>
  <mergeCells count="1">
    <mergeCell ref="F1:K1"/>
  </mergeCells>
  <conditionalFormatting sqref="B8:F8 K8">
    <cfRule type="expression" dxfId="737" priority="8">
      <formula>$B$8="E"</formula>
    </cfRule>
    <cfRule type="expression" dxfId="736" priority="9">
      <formula>$B$8="S"</formula>
    </cfRule>
  </conditionalFormatting>
  <conditionalFormatting sqref="B9:F9 K9">
    <cfRule type="expression" dxfId="735" priority="10">
      <formula>$B$9="E"</formula>
    </cfRule>
    <cfRule type="expression" dxfId="734" priority="11">
      <formula>$B$9="S"</formula>
    </cfRule>
  </conditionalFormatting>
  <conditionalFormatting sqref="B10:F10 K10">
    <cfRule type="expression" dxfId="733" priority="12">
      <formula>$B$10="E"</formula>
    </cfRule>
    <cfRule type="expression" dxfId="732" priority="13">
      <formula>$B$10="S"</formula>
    </cfRule>
  </conditionalFormatting>
  <conditionalFormatting sqref="B11:F11 K11">
    <cfRule type="expression" dxfId="731" priority="14">
      <formula>$B$11="E"</formula>
    </cfRule>
    <cfRule type="expression" dxfId="730" priority="15">
      <formula>$B$11="S"</formula>
    </cfRule>
  </conditionalFormatting>
  <conditionalFormatting sqref="B12:F12 K12">
    <cfRule type="expression" dxfId="729" priority="16">
      <formula>$B$12="E"</formula>
    </cfRule>
    <cfRule type="expression" dxfId="728" priority="17">
      <formula>$B$12="S"</formula>
    </cfRule>
  </conditionalFormatting>
  <conditionalFormatting sqref="B13:F13 K13">
    <cfRule type="expression" dxfId="727" priority="18">
      <formula>$B$13="E"</formula>
    </cfRule>
    <cfRule type="expression" dxfId="726" priority="19">
      <formula>$B$13="S"</formula>
    </cfRule>
  </conditionalFormatting>
  <conditionalFormatting sqref="B14:F14 K14 F18:F21">
    <cfRule type="expression" dxfId="725" priority="20">
      <formula>$B$14="E"</formula>
    </cfRule>
    <cfRule type="expression" dxfId="724" priority="21">
      <formula>$B$14="S"</formula>
    </cfRule>
  </conditionalFormatting>
  <conditionalFormatting sqref="K15">
    <cfRule type="expression" dxfId="723" priority="22">
      <formula>$B$15="E"</formula>
    </cfRule>
    <cfRule type="expression" dxfId="722" priority="23">
      <formula>$B$15="S"</formula>
    </cfRule>
  </conditionalFormatting>
  <conditionalFormatting sqref="C17 B16:F16 K16">
    <cfRule type="expression" dxfId="721" priority="24">
      <formula>$B$16="E"</formula>
    </cfRule>
    <cfRule type="expression" dxfId="720" priority="25">
      <formula>$B$16="S"</formula>
    </cfRule>
  </conditionalFormatting>
  <conditionalFormatting sqref="B17 D17:F17 K17">
    <cfRule type="expression" dxfId="719" priority="26">
      <formula>$B$17="E"</formula>
    </cfRule>
    <cfRule type="expression" dxfId="718" priority="27">
      <formula>$B$17="S"</formula>
    </cfRule>
  </conditionalFormatting>
  <conditionalFormatting sqref="B18 K18 E19:E21 D18:E18">
    <cfRule type="expression" dxfId="717" priority="28">
      <formula>$B$18="E"</formula>
    </cfRule>
    <cfRule type="expression" dxfId="716" priority="29">
      <formula>$B$18="S"</formula>
    </cfRule>
  </conditionalFormatting>
  <conditionalFormatting sqref="H19:K20 B19:D20">
    <cfRule type="expression" dxfId="715" priority="30">
      <formula>$B$19="E"</formula>
    </cfRule>
    <cfRule type="expression" dxfId="714" priority="31">
      <formula>$B$19="S"</formula>
    </cfRule>
  </conditionalFormatting>
  <conditionalFormatting sqref="B21:B22 B24 B7:K7 B28:K33 G8:J14 G16:J18 H15:J15 G19:G21 C21:D21 H21:K21 C22:K24">
    <cfRule type="expression" dxfId="713" priority="32">
      <formula>#REF!="E"</formula>
    </cfRule>
    <cfRule type="expression" dxfId="712" priority="33">
      <formula>#REF!="S"</formula>
    </cfRule>
  </conditionalFormatting>
  <conditionalFormatting sqref="B15:F15">
    <cfRule type="expression" dxfId="711" priority="34">
      <formula>#REF!="E"</formula>
    </cfRule>
    <cfRule type="expression" dxfId="710" priority="35">
      <formula>#REF!="S"</formula>
    </cfRule>
  </conditionalFormatting>
  <conditionalFormatting sqref="C25:K25">
    <cfRule type="expression" dxfId="709" priority="5">
      <formula>#REF!="E"</formula>
    </cfRule>
    <cfRule type="expression" dxfId="708" priority="6">
      <formula>#REF!="S"</formula>
    </cfRule>
  </conditionalFormatting>
  <conditionalFormatting sqref="C26:K26">
    <cfRule type="expression" dxfId="707" priority="3">
      <formula>#REF!="E"</formula>
    </cfRule>
    <cfRule type="expression" dxfId="706" priority="4">
      <formula>#REF!="S"</formula>
    </cfRule>
  </conditionalFormatting>
  <conditionalFormatting sqref="B27:K27">
    <cfRule type="expression" dxfId="705" priority="1">
      <formula>#REF!="E"</formula>
    </cfRule>
    <cfRule type="expression" dxfId="704" priority="2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85" zoomScaleNormal="85" zoomScalePageLayoutView="85" workbookViewId="0">
      <selection activeCell="F8" sqref="F8"/>
    </sheetView>
  </sheetViews>
  <sheetFormatPr baseColWidth="10" defaultColWidth="10.85546875" defaultRowHeight="12.75"/>
  <cols>
    <col min="1" max="1" width="9.7109375" customWidth="1"/>
    <col min="3" max="4" width="13.7109375" customWidth="1"/>
    <col min="5" max="5" width="17" customWidth="1"/>
    <col min="6" max="6" width="15.28515625" customWidth="1"/>
    <col min="7" max="7" width="22" customWidth="1"/>
    <col min="8" max="8" width="18" customWidth="1"/>
    <col min="9" max="10" width="24.7109375" customWidth="1"/>
    <col min="11" max="11" width="19.7109375" customWidth="1"/>
  </cols>
  <sheetData>
    <row r="1" spans="1:11" ht="20.25">
      <c r="B1" s="3"/>
      <c r="F1" s="230"/>
      <c r="G1" s="230"/>
      <c r="H1" s="230"/>
      <c r="I1" s="230"/>
      <c r="J1" s="230"/>
      <c r="K1" s="230"/>
    </row>
    <row r="3" spans="1:11" ht="15.75">
      <c r="B3" s="2" t="s">
        <v>24</v>
      </c>
      <c r="C3" s="13" t="s">
        <v>64</v>
      </c>
    </row>
    <row r="5" spans="1:11" ht="15.75"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4" t="s">
        <v>32</v>
      </c>
      <c r="I5" s="14" t="s">
        <v>33</v>
      </c>
      <c r="J5" s="14" t="s">
        <v>34</v>
      </c>
      <c r="K5" s="14" t="s">
        <v>35</v>
      </c>
    </row>
    <row r="6" spans="1:11">
      <c r="A6" s="15">
        <v>1</v>
      </c>
      <c r="B6" s="16"/>
      <c r="C6" s="17"/>
      <c r="D6" s="18"/>
      <c r="E6" s="18"/>
      <c r="F6" s="19"/>
      <c r="G6" s="19"/>
      <c r="H6" s="19"/>
      <c r="I6" s="19"/>
      <c r="J6" s="19"/>
      <c r="K6" s="18"/>
    </row>
    <row r="7" spans="1:11">
      <c r="A7" s="15">
        <v>2</v>
      </c>
      <c r="B7" s="16" t="s">
        <v>36</v>
      </c>
      <c r="C7" s="20">
        <v>41052</v>
      </c>
      <c r="D7" s="21">
        <v>100</v>
      </c>
      <c r="E7" s="21"/>
      <c r="F7" s="19" t="s">
        <v>38</v>
      </c>
      <c r="G7" s="19" t="s">
        <v>39</v>
      </c>
      <c r="H7" s="27"/>
      <c r="I7" s="27"/>
      <c r="J7" s="19"/>
      <c r="K7" s="19">
        <v>100</v>
      </c>
    </row>
    <row r="8" spans="1:11">
      <c r="A8" s="15">
        <v>3</v>
      </c>
      <c r="B8" s="16" t="s">
        <v>40</v>
      </c>
      <c r="C8" s="20">
        <v>41101</v>
      </c>
      <c r="D8" s="21">
        <v>100</v>
      </c>
      <c r="E8" s="21" t="s">
        <v>38</v>
      </c>
      <c r="F8" s="19" t="s">
        <v>46</v>
      </c>
      <c r="G8" s="19" t="s">
        <v>39</v>
      </c>
      <c r="H8" s="19"/>
      <c r="I8" s="27"/>
      <c r="J8" s="23"/>
      <c r="K8" s="19">
        <v>0</v>
      </c>
    </row>
    <row r="9" spans="1:11">
      <c r="A9" s="15">
        <v>4</v>
      </c>
      <c r="B9" s="24"/>
      <c r="C9" s="20"/>
      <c r="D9" s="21"/>
      <c r="E9" s="21"/>
      <c r="F9" s="25"/>
      <c r="G9" s="19"/>
      <c r="H9" s="19"/>
      <c r="I9" s="19"/>
      <c r="J9" s="19"/>
      <c r="K9" s="25"/>
    </row>
    <row r="10" spans="1:11">
      <c r="A10" s="15">
        <v>5</v>
      </c>
      <c r="B10" s="24"/>
      <c r="C10" s="20"/>
      <c r="D10" s="21"/>
      <c r="E10" s="21"/>
      <c r="F10" s="25"/>
      <c r="G10" s="19"/>
      <c r="H10" s="19"/>
      <c r="I10" s="19"/>
      <c r="J10" s="19"/>
      <c r="K10" s="25"/>
    </row>
    <row r="11" spans="1:11">
      <c r="A11" s="15">
        <v>6</v>
      </c>
      <c r="B11" s="24"/>
      <c r="C11" s="20"/>
      <c r="D11" s="21"/>
      <c r="E11" s="21"/>
      <c r="F11" s="25"/>
      <c r="G11" s="19"/>
      <c r="H11" s="19"/>
      <c r="I11" s="19"/>
      <c r="J11" s="19"/>
      <c r="K11" s="25"/>
    </row>
    <row r="12" spans="1:11">
      <c r="A12" s="15">
        <v>7</v>
      </c>
      <c r="B12" s="24"/>
      <c r="C12" s="20"/>
      <c r="D12" s="21"/>
      <c r="E12" s="21"/>
      <c r="F12" s="25"/>
      <c r="G12" s="19"/>
      <c r="H12" s="19"/>
      <c r="I12" s="19"/>
      <c r="J12" s="19"/>
      <c r="K12" s="25"/>
    </row>
    <row r="13" spans="1:11">
      <c r="A13" s="15">
        <v>8</v>
      </c>
      <c r="B13" s="24"/>
      <c r="C13" s="20"/>
      <c r="D13" s="21"/>
      <c r="E13" s="21"/>
      <c r="F13" s="25"/>
      <c r="G13" s="19"/>
      <c r="H13" s="19"/>
      <c r="I13" s="19"/>
      <c r="J13" s="19"/>
      <c r="K13" s="25"/>
    </row>
    <row r="14" spans="1:11">
      <c r="A14" s="15">
        <v>9</v>
      </c>
      <c r="B14" s="24"/>
      <c r="C14" s="20"/>
      <c r="D14" s="21"/>
      <c r="E14" s="21"/>
      <c r="F14" s="25"/>
      <c r="G14" s="19"/>
      <c r="H14" s="19"/>
      <c r="I14" s="19"/>
      <c r="J14" s="19"/>
      <c r="K14" s="25"/>
    </row>
    <row r="15" spans="1:11">
      <c r="A15" s="15">
        <v>10</v>
      </c>
      <c r="B15" s="24"/>
      <c r="C15" s="20"/>
      <c r="D15" s="21"/>
      <c r="E15" s="21"/>
      <c r="F15" s="25"/>
      <c r="G15" s="19"/>
      <c r="H15" s="19"/>
      <c r="I15" s="19"/>
      <c r="J15" s="19"/>
      <c r="K15" s="25"/>
    </row>
    <row r="16" spans="1:11">
      <c r="A16" s="15">
        <v>11</v>
      </c>
      <c r="B16" s="24"/>
      <c r="C16" s="20"/>
      <c r="D16" s="21"/>
      <c r="E16" s="21"/>
      <c r="F16" s="25"/>
      <c r="G16" s="19"/>
      <c r="H16" s="19"/>
      <c r="I16" s="19"/>
      <c r="J16" s="19"/>
      <c r="K16" s="25"/>
    </row>
    <row r="17" spans="1:11">
      <c r="A17" s="15">
        <v>12</v>
      </c>
      <c r="B17" s="24"/>
      <c r="C17" s="20"/>
      <c r="D17" s="21"/>
      <c r="E17" s="21"/>
      <c r="F17" s="25"/>
      <c r="G17" s="19"/>
      <c r="H17" s="19"/>
      <c r="I17" s="19"/>
      <c r="J17" s="19"/>
      <c r="K17" s="25"/>
    </row>
    <row r="18" spans="1:11">
      <c r="A18" s="15">
        <v>13</v>
      </c>
      <c r="B18" s="24"/>
      <c r="C18" s="20"/>
      <c r="D18" s="21"/>
      <c r="E18" s="21"/>
      <c r="F18" s="25"/>
      <c r="G18" s="19"/>
      <c r="H18" s="19"/>
      <c r="I18" s="19"/>
      <c r="J18" s="19"/>
      <c r="K18" s="25"/>
    </row>
    <row r="19" spans="1:11">
      <c r="A19" s="15">
        <v>14</v>
      </c>
      <c r="B19" s="24"/>
      <c r="C19" s="20"/>
      <c r="D19" s="21"/>
      <c r="E19" s="21"/>
      <c r="F19" s="25"/>
      <c r="G19" s="25"/>
      <c r="H19" s="25"/>
      <c r="I19" s="25"/>
      <c r="J19" s="25"/>
      <c r="K19" s="25"/>
    </row>
    <row r="20" spans="1:11">
      <c r="A20" s="15">
        <v>15</v>
      </c>
      <c r="B20" s="24"/>
      <c r="C20" s="20"/>
      <c r="D20" s="21"/>
      <c r="E20" s="21"/>
      <c r="F20" s="25"/>
      <c r="G20" s="25"/>
      <c r="H20" s="25"/>
      <c r="I20" s="25"/>
      <c r="J20" s="25"/>
      <c r="K20" s="25"/>
    </row>
    <row r="21" spans="1:11">
      <c r="A21" s="15">
        <v>16</v>
      </c>
      <c r="B21" s="16"/>
      <c r="C21" s="20"/>
      <c r="D21" s="21"/>
      <c r="E21" s="21"/>
      <c r="F21" s="19"/>
      <c r="G21" s="19"/>
      <c r="H21" s="19"/>
      <c r="I21" s="19"/>
      <c r="J21" s="19"/>
      <c r="K21" s="19"/>
    </row>
    <row r="22" spans="1:11">
      <c r="A22" s="15">
        <v>17</v>
      </c>
      <c r="B22" s="16"/>
      <c r="C22" s="20"/>
      <c r="D22" s="21"/>
      <c r="E22" s="21"/>
      <c r="F22" s="19"/>
      <c r="G22" s="19"/>
      <c r="H22" s="19"/>
      <c r="I22" s="19"/>
      <c r="J22" s="19"/>
      <c r="K22" s="19"/>
    </row>
    <row r="23" spans="1:11">
      <c r="A23" s="15">
        <v>18</v>
      </c>
      <c r="B23" s="24"/>
      <c r="C23" s="20"/>
      <c r="D23" s="21"/>
      <c r="E23" s="21"/>
      <c r="F23" s="19"/>
      <c r="G23" s="19"/>
      <c r="H23" s="19"/>
      <c r="I23" s="19"/>
      <c r="J23" s="19"/>
      <c r="K23" s="19"/>
    </row>
    <row r="24" spans="1:11">
      <c r="A24" s="15">
        <v>19</v>
      </c>
      <c r="B24" s="16"/>
      <c r="C24" s="20"/>
      <c r="D24" s="21"/>
      <c r="E24" s="21"/>
      <c r="F24" s="19"/>
      <c r="G24" s="19"/>
      <c r="H24" s="19"/>
      <c r="I24" s="19"/>
      <c r="J24" s="19"/>
      <c r="K24" s="19"/>
    </row>
    <row r="25" spans="1:11">
      <c r="A25" s="15">
        <v>20</v>
      </c>
      <c r="B25" s="16"/>
      <c r="C25" s="20"/>
      <c r="D25" s="21"/>
      <c r="E25" s="21"/>
      <c r="F25" s="19"/>
      <c r="G25" s="19"/>
      <c r="H25" s="19"/>
      <c r="I25" s="19"/>
      <c r="J25" s="19"/>
      <c r="K25" s="19"/>
    </row>
    <row r="26" spans="1:11">
      <c r="A26" s="15">
        <v>21</v>
      </c>
      <c r="B26" s="16"/>
      <c r="C26" s="20"/>
      <c r="D26" s="21"/>
      <c r="E26" s="21"/>
      <c r="F26" s="19"/>
      <c r="G26" s="19"/>
      <c r="H26" s="19"/>
      <c r="I26" s="19"/>
      <c r="J26" s="19"/>
      <c r="K26" s="19"/>
    </row>
    <row r="27" spans="1:11">
      <c r="A27" s="15">
        <v>22</v>
      </c>
      <c r="B27" s="24"/>
      <c r="C27" s="20"/>
      <c r="D27" s="21"/>
      <c r="E27" s="21"/>
      <c r="F27" s="19"/>
      <c r="G27" s="19"/>
      <c r="H27" s="19"/>
      <c r="I27" s="19"/>
      <c r="J27" s="19"/>
      <c r="K27" s="19"/>
    </row>
    <row r="28" spans="1:11">
      <c r="A28" s="15">
        <v>23</v>
      </c>
      <c r="B28" s="16"/>
      <c r="C28" s="20"/>
      <c r="D28" s="21"/>
      <c r="E28" s="21"/>
      <c r="F28" s="19"/>
      <c r="G28" s="19"/>
      <c r="H28" s="19"/>
      <c r="I28" s="19"/>
      <c r="J28" s="19"/>
      <c r="K28" s="19"/>
    </row>
    <row r="29" spans="1:11">
      <c r="A29" s="15">
        <v>24</v>
      </c>
      <c r="B29" s="16"/>
      <c r="C29" s="20"/>
      <c r="D29" s="21"/>
      <c r="E29" s="21"/>
      <c r="F29" s="19"/>
      <c r="G29" s="19"/>
      <c r="H29" s="19"/>
      <c r="I29" s="19"/>
      <c r="J29" s="19"/>
      <c r="K29" s="19"/>
    </row>
    <row r="30" spans="1:11">
      <c r="A30" s="15">
        <v>25</v>
      </c>
      <c r="B30" s="16"/>
      <c r="C30" s="20"/>
      <c r="D30" s="21"/>
      <c r="E30" s="21"/>
      <c r="F30" s="19"/>
      <c r="G30" s="19"/>
      <c r="H30" s="19"/>
      <c r="I30" s="19"/>
      <c r="J30" s="19"/>
      <c r="K30" s="19"/>
    </row>
    <row r="31" spans="1:11">
      <c r="A31" s="15">
        <v>26</v>
      </c>
      <c r="B31" s="16"/>
      <c r="C31" s="20"/>
      <c r="D31" s="21"/>
      <c r="E31" s="21"/>
      <c r="F31" s="19"/>
      <c r="G31" s="19"/>
      <c r="H31" s="19"/>
      <c r="I31" s="19"/>
      <c r="J31" s="19"/>
      <c r="K31" s="19"/>
    </row>
    <row r="32" spans="1:11">
      <c r="A32" s="15">
        <v>27</v>
      </c>
      <c r="B32" s="16"/>
      <c r="C32" s="20"/>
      <c r="D32" s="21"/>
      <c r="E32" s="21"/>
      <c r="F32" s="19"/>
      <c r="G32" s="19"/>
      <c r="H32" s="19"/>
      <c r="I32" s="19"/>
      <c r="J32" s="19"/>
      <c r="K32" s="19"/>
    </row>
    <row r="33" spans="1:11">
      <c r="A33" s="15">
        <v>28</v>
      </c>
      <c r="B33" s="16"/>
      <c r="C33" s="20"/>
      <c r="D33" s="21"/>
      <c r="E33" s="21"/>
      <c r="F33" s="19"/>
      <c r="G33" s="19"/>
      <c r="H33" s="19"/>
      <c r="I33" s="19"/>
      <c r="J33" s="19"/>
      <c r="K33" s="19"/>
    </row>
    <row r="35" spans="1:11"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1">
    <mergeCell ref="F1:K1"/>
  </mergeCells>
  <conditionalFormatting sqref="B8:F8 K8">
    <cfRule type="expression" dxfId="703" priority="2">
      <formula>$B$8="E"</formula>
    </cfRule>
    <cfRule type="expression" dxfId="702" priority="3">
      <formula>$B$8="S"</formula>
    </cfRule>
  </conditionalFormatting>
  <conditionalFormatting sqref="B27 B23 B9:F9 K9">
    <cfRule type="expression" dxfId="701" priority="4">
      <formula>$B$9="E"</formula>
    </cfRule>
    <cfRule type="expression" dxfId="700" priority="5">
      <formula>$B$9="S"</formula>
    </cfRule>
  </conditionalFormatting>
  <conditionalFormatting sqref="B10:F10 K10">
    <cfRule type="expression" dxfId="699" priority="6">
      <formula>$B$10="E"</formula>
    </cfRule>
    <cfRule type="expression" dxfId="698" priority="7">
      <formula>$B$10="S"</formula>
    </cfRule>
  </conditionalFormatting>
  <conditionalFormatting sqref="B11:F11 K11">
    <cfRule type="expression" dxfId="697" priority="8">
      <formula>$B$11="E"</formula>
    </cfRule>
    <cfRule type="expression" dxfId="696" priority="9">
      <formula>$B$11="S"</formula>
    </cfRule>
  </conditionalFormatting>
  <conditionalFormatting sqref="B12:F12 K12">
    <cfRule type="expression" dxfId="695" priority="10">
      <formula>$B$12="E"</formula>
    </cfRule>
    <cfRule type="expression" dxfId="694" priority="11">
      <formula>$B$12="S"</formula>
    </cfRule>
  </conditionalFormatting>
  <conditionalFormatting sqref="B13:F13 K13">
    <cfRule type="expression" dxfId="693" priority="12">
      <formula>$B$13="E"</formula>
    </cfRule>
    <cfRule type="expression" dxfId="692" priority="13">
      <formula>$B$13="S"</formula>
    </cfRule>
  </conditionalFormatting>
  <conditionalFormatting sqref="B14:F14 K14">
    <cfRule type="expression" dxfId="691" priority="14">
      <formula>$B$14="E"</formula>
    </cfRule>
    <cfRule type="expression" dxfId="690" priority="15">
      <formula>$B$14="S"</formula>
    </cfRule>
  </conditionalFormatting>
  <conditionalFormatting sqref="B15:F15 K15">
    <cfRule type="expression" dxfId="689" priority="16">
      <formula>$B$15="E"</formula>
    </cfRule>
    <cfRule type="expression" dxfId="688" priority="17">
      <formula>$B$15="S"</formula>
    </cfRule>
  </conditionalFormatting>
  <conditionalFormatting sqref="C17:C18 B16:F16 K16">
    <cfRule type="expression" dxfId="687" priority="18">
      <formula>$B$16="E"</formula>
    </cfRule>
    <cfRule type="expression" dxfId="686" priority="19">
      <formula>$B$16="S"</formula>
    </cfRule>
  </conditionalFormatting>
  <conditionalFormatting sqref="B17 D17:F17 K17">
    <cfRule type="expression" dxfId="685" priority="20">
      <formula>$B$17="E"</formula>
    </cfRule>
    <cfRule type="expression" dxfId="684" priority="21">
      <formula>$B$17="S"</formula>
    </cfRule>
  </conditionalFormatting>
  <conditionalFormatting sqref="B18 D18:F18 K18">
    <cfRule type="expression" dxfId="683" priority="22">
      <formula>$B$18="E"</formula>
    </cfRule>
    <cfRule type="expression" dxfId="682" priority="23">
      <formula>$B$18="S"</formula>
    </cfRule>
  </conditionalFormatting>
  <conditionalFormatting sqref="B19:K19">
    <cfRule type="expression" dxfId="681" priority="24">
      <formula>$B$19="E"</formula>
    </cfRule>
    <cfRule type="expression" dxfId="680" priority="25">
      <formula>$B$19="S"</formula>
    </cfRule>
  </conditionalFormatting>
  <conditionalFormatting sqref="B20:K20">
    <cfRule type="expression" dxfId="679" priority="26">
      <formula>$B$20="E"</formula>
    </cfRule>
    <cfRule type="expression" dxfId="678" priority="27">
      <formula>$B$20="S"</formula>
    </cfRule>
  </conditionalFormatting>
  <conditionalFormatting sqref="B21:B22 B24:B26 B7:K7 C21:K27 B28:K33 G8:J18">
    <cfRule type="expression" dxfId="677" priority="28">
      <formula>#REF!="E"</formula>
    </cfRule>
    <cfRule type="expression" dxfId="676" priority="29">
      <formula>#REF!="S"</formula>
    </cfRule>
  </conditionalFormatting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</vt:i4>
      </vt:variant>
    </vt:vector>
  </HeadingPairs>
  <TitlesOfParts>
    <vt:vector size="32" baseType="lpstr">
      <vt:lpstr>PAGINA INICIAL</vt:lpstr>
      <vt:lpstr>Alytes cisternasii</vt:lpstr>
      <vt:lpstr>Arthroleptis poecilonotus</vt:lpstr>
      <vt:lpstr>Bubo bubo</vt:lpstr>
      <vt:lpstr>Bufo bufo</vt:lpstr>
      <vt:lpstr>Bufo calamita</vt:lpstr>
      <vt:lpstr>Caretta caretta</vt:lpstr>
      <vt:lpstr>Discoglossus galganoi </vt:lpstr>
      <vt:lpstr>D.scovazzi x D.jeanneae</vt:lpstr>
      <vt:lpstr>Epidalea calamita</vt:lpstr>
      <vt:lpstr>G. gallus domesticus</vt:lpstr>
      <vt:lpstr>Hyla arborea</vt:lpstr>
      <vt:lpstr>Hyla meridionalis</vt:lpstr>
      <vt:lpstr>Leuciscus idus</vt:lpstr>
      <vt:lpstr>Lissotriton boscai</vt:lpstr>
      <vt:lpstr>Mus musculus</vt:lpstr>
      <vt:lpstr>Mus spretus</vt:lpstr>
      <vt:lpstr>Oryctolagus cuniculus</vt:lpstr>
      <vt:lpstr>Passer domesticus</vt:lpstr>
      <vt:lpstr>Pelobates cultripes</vt:lpstr>
      <vt:lpstr>Pelodytes ibericus</vt:lpstr>
      <vt:lpstr>Pelodytes punctatus</vt:lpstr>
      <vt:lpstr>Pelophylax perezi</vt:lpstr>
      <vt:lpstr>Podarcis pityusensis</vt:lpstr>
      <vt:lpstr>Rana temporaria</vt:lpstr>
      <vt:lpstr>Salamandra salamandra</vt:lpstr>
      <vt:lpstr>Scaphiopus couchii</vt:lpstr>
      <vt:lpstr>Spea multiplicata</vt:lpstr>
      <vt:lpstr>Taeniopygia guttata</vt:lpstr>
      <vt:lpstr>Xenopus laevis</vt:lpstr>
      <vt:lpstr>Sheet7</vt:lpstr>
      <vt:lpstr>'Pelophylax perezi'!Excel_BuiltIn__FilterDatabase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Karen Reyes Begoña</cp:lastModifiedBy>
  <cp:revision>84</cp:revision>
  <cp:lastPrinted>2018-05-28T20:34:05Z</cp:lastPrinted>
  <dcterms:created xsi:type="dcterms:W3CDTF">2017-06-27T12:40:12Z</dcterms:created>
  <dcterms:modified xsi:type="dcterms:W3CDTF">2024-02-27T12:05:36Z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